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8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9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0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1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12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3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4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5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16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17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8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19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20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21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22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drawings/drawing23.xml" ContentType="application/vnd.openxmlformats-officedocument.drawing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24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25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26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27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28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2. DOK SEKOLAH\EXCEL APLIKASI MAULIDAINI\SHU SMA DAN MA\"/>
    </mc:Choice>
  </mc:AlternateContent>
  <bookViews>
    <workbookView showSheetTabs="0" xWindow="0" yWindow="0" windowWidth="24000" windowHeight="10320" tabRatio="0" firstSheet="2"/>
  </bookViews>
  <sheets>
    <sheet name="MENU" sheetId="1" r:id="rId1"/>
    <sheet name="BIODATA" sheetId="2" r:id="rId2"/>
    <sheet name="I NILAI RAPOR" sheetId="3" r:id="rId3"/>
    <sheet name="I NILAI SEKOLAH" sheetId="4" r:id="rId4"/>
    <sheet name="I NILAI UN" sheetId="5" r:id="rId5"/>
    <sheet name="REKAP" sheetId="6" r:id="rId6"/>
    <sheet name="Cetak" sheetId="29" r:id="rId7"/>
    <sheet name="Aa" sheetId="7" r:id="rId8"/>
    <sheet name="Ab" sheetId="9" r:id="rId9"/>
    <sheet name="Ac" sheetId="10" r:id="rId10"/>
    <sheet name="Ad" sheetId="11" r:id="rId11"/>
    <sheet name="A2" sheetId="12" r:id="rId12"/>
    <sheet name="A3" sheetId="13" r:id="rId13"/>
    <sheet name="A4" sheetId="14" r:id="rId14"/>
    <sheet name="A5" sheetId="15" r:id="rId15"/>
    <sheet name="A6" sheetId="16" r:id="rId16"/>
    <sheet name="A7" sheetId="17" r:id="rId17"/>
    <sheet name="B1" sheetId="18" r:id="rId18"/>
    <sheet name="B2" sheetId="19" r:id="rId19"/>
    <sheet name="B3" sheetId="20" r:id="rId20"/>
    <sheet name="C1" sheetId="21" r:id="rId21"/>
    <sheet name="C2" sheetId="22" r:id="rId22"/>
    <sheet name="C3" sheetId="23" r:id="rId23"/>
    <sheet name="C4" sheetId="24" r:id="rId24"/>
    <sheet name="C5" sheetId="25" r:id="rId25"/>
    <sheet name="C6" sheetId="26" r:id="rId26"/>
    <sheet name="D1" sheetId="27" r:id="rId27"/>
    <sheet name="D2" sheetId="28" r:id="rId28"/>
  </sheets>
  <externalReferences>
    <externalReference r:id="rId29"/>
  </externalReferences>
  <definedNames>
    <definedName name="BIODATA">BIODATA!$A$6:$K$405</definedName>
    <definedName name="cari">Cetak!$R$14</definedName>
    <definedName name="COBA">REKAP!#REF!</definedName>
    <definedName name="DATABIODATA">BIODATA!$A$6:$K$205</definedName>
    <definedName name="DATALEGER">REKAP!$A$8:$AX$207</definedName>
    <definedName name="DATAUN">'I NILAI UN'!$A$8:$M$207</definedName>
    <definedName name="KODE">'[1]CETAK SHU'!$S$19</definedName>
    <definedName name="LEGER">[1]LEGER!$A$8:$AQ$406</definedName>
    <definedName name="N.RAPOR">REKAP!$AF$8:$AF$207</definedName>
    <definedName name="N.USUN">REKAP!#REF!</definedName>
    <definedName name="NILAI">[1]LEGER!$A$8:$AQ$407</definedName>
    <definedName name="_xlnm.Print_Area" localSheetId="6">Cetak!$A$1:$M$76</definedName>
    <definedName name="R.UN">REKAP!$J$8:$J$207</definedName>
    <definedName name="R.UNBS">REKAP!#REF!</definedName>
    <definedName name="R.UNUS">REKAP!#REF!</definedName>
    <definedName name="RANK">REKAP!#REF!</definedName>
    <definedName name="USBN">REKAP!$AX$8:$AX$207</definedName>
  </definedNames>
  <calcPr calcId="162913"/>
  <fileRecoveryPr autoRecover="0"/>
</workbook>
</file>

<file path=xl/calcChain.xml><?xml version="1.0" encoding="utf-8"?>
<calcChain xmlns="http://schemas.openxmlformats.org/spreadsheetml/2006/main">
  <c r="D43" i="29" l="1"/>
  <c r="D36" i="29"/>
  <c r="D29" i="29"/>
  <c r="D30" i="29"/>
  <c r="D48" i="29"/>
  <c r="D47" i="29" l="1"/>
  <c r="D31" i="29" l="1"/>
  <c r="O10" i="6" l="1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O201" i="6"/>
  <c r="O202" i="6"/>
  <c r="O203" i="6"/>
  <c r="O204" i="6"/>
  <c r="O205" i="6"/>
  <c r="O206" i="6"/>
  <c r="O207" i="6"/>
  <c r="O8" i="6"/>
  <c r="Q8" i="6"/>
  <c r="P8" i="6"/>
  <c r="B6" i="24"/>
  <c r="B6" i="23"/>
  <c r="B6" i="22"/>
  <c r="B6" i="21"/>
  <c r="B6" i="20"/>
  <c r="B6" i="19"/>
  <c r="B6" i="18"/>
  <c r="B6" i="17"/>
  <c r="B6" i="16"/>
  <c r="B6" i="15"/>
  <c r="B6" i="14"/>
  <c r="B6" i="13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P15" i="6"/>
  <c r="Q15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P17" i="6"/>
  <c r="Q17" i="6"/>
  <c r="R17" i="6"/>
  <c r="S17" i="6"/>
  <c r="T17" i="6"/>
  <c r="U17" i="6"/>
  <c r="V17" i="6"/>
  <c r="W17" i="6"/>
  <c r="X17" i="6"/>
  <c r="Y17" i="6"/>
  <c r="Z17" i="6"/>
  <c r="AA17" i="6"/>
  <c r="AB17" i="6"/>
  <c r="AC17" i="6"/>
  <c r="AD17" i="6"/>
  <c r="AE17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AC21" i="6"/>
  <c r="AD21" i="6"/>
  <c r="AE21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AC22" i="6"/>
  <c r="AD22" i="6"/>
  <c r="AE22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AC23" i="6"/>
  <c r="AD23" i="6"/>
  <c r="AE23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AC24" i="6"/>
  <c r="AD24" i="6"/>
  <c r="AE24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AC25" i="6"/>
  <c r="AD25" i="6"/>
  <c r="AE25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P27" i="6"/>
  <c r="Q27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P29" i="6"/>
  <c r="Q29" i="6"/>
  <c r="R29" i="6"/>
  <c r="S29" i="6"/>
  <c r="T29" i="6"/>
  <c r="U29" i="6"/>
  <c r="V29" i="6"/>
  <c r="W29" i="6"/>
  <c r="X29" i="6"/>
  <c r="Y29" i="6"/>
  <c r="Z29" i="6"/>
  <c r="AA29" i="6"/>
  <c r="AB29" i="6"/>
  <c r="AC29" i="6"/>
  <c r="AD29" i="6"/>
  <c r="AE29" i="6"/>
  <c r="P30" i="6"/>
  <c r="Q30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P31" i="6"/>
  <c r="Q31" i="6"/>
  <c r="R31" i="6"/>
  <c r="S31" i="6"/>
  <c r="T31" i="6"/>
  <c r="U31" i="6"/>
  <c r="V31" i="6"/>
  <c r="W31" i="6"/>
  <c r="X31" i="6"/>
  <c r="Y31" i="6"/>
  <c r="Z31" i="6"/>
  <c r="AA31" i="6"/>
  <c r="AB31" i="6"/>
  <c r="AC31" i="6"/>
  <c r="AD31" i="6"/>
  <c r="AE31" i="6"/>
  <c r="P32" i="6"/>
  <c r="Q32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P33" i="6"/>
  <c r="Q33" i="6"/>
  <c r="R33" i="6"/>
  <c r="S33" i="6"/>
  <c r="T33" i="6"/>
  <c r="U33" i="6"/>
  <c r="V33" i="6"/>
  <c r="W33" i="6"/>
  <c r="X33" i="6"/>
  <c r="Y33" i="6"/>
  <c r="Z33" i="6"/>
  <c r="AA33" i="6"/>
  <c r="AB33" i="6"/>
  <c r="AC33" i="6"/>
  <c r="AD33" i="6"/>
  <c r="AE33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AC38" i="6"/>
  <c r="AD38" i="6"/>
  <c r="AE38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E39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AC40" i="6"/>
  <c r="AD40" i="6"/>
  <c r="AE40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AC41" i="6"/>
  <c r="AD41" i="6"/>
  <c r="AE41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AC42" i="6"/>
  <c r="AD42" i="6"/>
  <c r="AE42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C43" i="6"/>
  <c r="AD43" i="6"/>
  <c r="AE43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C44" i="6"/>
  <c r="AD44" i="6"/>
  <c r="AE44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P46" i="6"/>
  <c r="Q46" i="6"/>
  <c r="R46" i="6"/>
  <c r="S46" i="6"/>
  <c r="T46" i="6"/>
  <c r="U46" i="6"/>
  <c r="V46" i="6"/>
  <c r="W46" i="6"/>
  <c r="X46" i="6"/>
  <c r="Y46" i="6"/>
  <c r="Z46" i="6"/>
  <c r="AA46" i="6"/>
  <c r="AB46" i="6"/>
  <c r="AC46" i="6"/>
  <c r="AD46" i="6"/>
  <c r="AE46" i="6"/>
  <c r="P47" i="6"/>
  <c r="Q47" i="6"/>
  <c r="R47" i="6"/>
  <c r="S47" i="6"/>
  <c r="T47" i="6"/>
  <c r="U47" i="6"/>
  <c r="V47" i="6"/>
  <c r="W47" i="6"/>
  <c r="X47" i="6"/>
  <c r="Y47" i="6"/>
  <c r="Z47" i="6"/>
  <c r="AA47" i="6"/>
  <c r="AB47" i="6"/>
  <c r="AC47" i="6"/>
  <c r="AD47" i="6"/>
  <c r="AE47" i="6"/>
  <c r="P48" i="6"/>
  <c r="Q48" i="6"/>
  <c r="R48" i="6"/>
  <c r="S48" i="6"/>
  <c r="T48" i="6"/>
  <c r="U48" i="6"/>
  <c r="V48" i="6"/>
  <c r="W48" i="6"/>
  <c r="X48" i="6"/>
  <c r="Y48" i="6"/>
  <c r="Z48" i="6"/>
  <c r="AA48" i="6"/>
  <c r="AB48" i="6"/>
  <c r="AC48" i="6"/>
  <c r="AD48" i="6"/>
  <c r="AE48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AC49" i="6"/>
  <c r="AD49" i="6"/>
  <c r="AE49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AC53" i="6"/>
  <c r="AD53" i="6"/>
  <c r="AE53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AC55" i="6"/>
  <c r="AD55" i="6"/>
  <c r="AE55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AC56" i="6"/>
  <c r="AD56" i="6"/>
  <c r="AE56" i="6"/>
  <c r="P57" i="6"/>
  <c r="Q57" i="6"/>
  <c r="R57" i="6"/>
  <c r="S57" i="6"/>
  <c r="T57" i="6"/>
  <c r="U57" i="6"/>
  <c r="V57" i="6"/>
  <c r="W57" i="6"/>
  <c r="X57" i="6"/>
  <c r="Y57" i="6"/>
  <c r="Z57" i="6"/>
  <c r="AA57" i="6"/>
  <c r="AB57" i="6"/>
  <c r="AC57" i="6"/>
  <c r="AD57" i="6"/>
  <c r="AE57" i="6"/>
  <c r="P58" i="6"/>
  <c r="Q58" i="6"/>
  <c r="R58" i="6"/>
  <c r="S58" i="6"/>
  <c r="T58" i="6"/>
  <c r="U58" i="6"/>
  <c r="V58" i="6"/>
  <c r="W58" i="6"/>
  <c r="X58" i="6"/>
  <c r="Y58" i="6"/>
  <c r="Z58" i="6"/>
  <c r="AA58" i="6"/>
  <c r="AB58" i="6"/>
  <c r="AC58" i="6"/>
  <c r="AD58" i="6"/>
  <c r="AE58" i="6"/>
  <c r="P59" i="6"/>
  <c r="Q59" i="6"/>
  <c r="R59" i="6"/>
  <c r="S59" i="6"/>
  <c r="T59" i="6"/>
  <c r="U59" i="6"/>
  <c r="V59" i="6"/>
  <c r="W59" i="6"/>
  <c r="X59" i="6"/>
  <c r="Y59" i="6"/>
  <c r="Z59" i="6"/>
  <c r="AA59" i="6"/>
  <c r="AB59" i="6"/>
  <c r="AC59" i="6"/>
  <c r="AD59" i="6"/>
  <c r="AE59" i="6"/>
  <c r="P60" i="6"/>
  <c r="Q60" i="6"/>
  <c r="R60" i="6"/>
  <c r="S60" i="6"/>
  <c r="T60" i="6"/>
  <c r="U60" i="6"/>
  <c r="V60" i="6"/>
  <c r="W60" i="6"/>
  <c r="X60" i="6"/>
  <c r="Y60" i="6"/>
  <c r="Z60" i="6"/>
  <c r="AA60" i="6"/>
  <c r="AB60" i="6"/>
  <c r="AC60" i="6"/>
  <c r="AD60" i="6"/>
  <c r="AE60" i="6"/>
  <c r="P61" i="6"/>
  <c r="Q61" i="6"/>
  <c r="R61" i="6"/>
  <c r="S61" i="6"/>
  <c r="T61" i="6"/>
  <c r="U61" i="6"/>
  <c r="V61" i="6"/>
  <c r="W61" i="6"/>
  <c r="X61" i="6"/>
  <c r="Y61" i="6"/>
  <c r="Z61" i="6"/>
  <c r="AA61" i="6"/>
  <c r="AB61" i="6"/>
  <c r="AC61" i="6"/>
  <c r="AD61" i="6"/>
  <c r="AE61" i="6"/>
  <c r="P62" i="6"/>
  <c r="Q62" i="6"/>
  <c r="R62" i="6"/>
  <c r="S62" i="6"/>
  <c r="T62" i="6"/>
  <c r="U62" i="6"/>
  <c r="V62" i="6"/>
  <c r="W62" i="6"/>
  <c r="X62" i="6"/>
  <c r="Y62" i="6"/>
  <c r="Z62" i="6"/>
  <c r="AA62" i="6"/>
  <c r="AB62" i="6"/>
  <c r="AC62" i="6"/>
  <c r="AD62" i="6"/>
  <c r="AE62" i="6"/>
  <c r="P63" i="6"/>
  <c r="Q63" i="6"/>
  <c r="R63" i="6"/>
  <c r="S63" i="6"/>
  <c r="T63" i="6"/>
  <c r="U63" i="6"/>
  <c r="V63" i="6"/>
  <c r="W63" i="6"/>
  <c r="X63" i="6"/>
  <c r="Y63" i="6"/>
  <c r="Z63" i="6"/>
  <c r="AA63" i="6"/>
  <c r="AB63" i="6"/>
  <c r="AC63" i="6"/>
  <c r="AD63" i="6"/>
  <c r="AE63" i="6"/>
  <c r="P64" i="6"/>
  <c r="Q64" i="6"/>
  <c r="R64" i="6"/>
  <c r="S64" i="6"/>
  <c r="T64" i="6"/>
  <c r="U64" i="6"/>
  <c r="V64" i="6"/>
  <c r="W64" i="6"/>
  <c r="X64" i="6"/>
  <c r="Y64" i="6"/>
  <c r="Z64" i="6"/>
  <c r="AA64" i="6"/>
  <c r="AB64" i="6"/>
  <c r="AC64" i="6"/>
  <c r="AD64" i="6"/>
  <c r="AE64" i="6"/>
  <c r="P65" i="6"/>
  <c r="Q65" i="6"/>
  <c r="R65" i="6"/>
  <c r="S65" i="6"/>
  <c r="T65" i="6"/>
  <c r="U65" i="6"/>
  <c r="V65" i="6"/>
  <c r="W65" i="6"/>
  <c r="X65" i="6"/>
  <c r="Y65" i="6"/>
  <c r="Z65" i="6"/>
  <c r="AA65" i="6"/>
  <c r="AB65" i="6"/>
  <c r="AC65" i="6"/>
  <c r="AD65" i="6"/>
  <c r="AE65" i="6"/>
  <c r="P66" i="6"/>
  <c r="Q66" i="6"/>
  <c r="R66" i="6"/>
  <c r="S66" i="6"/>
  <c r="T66" i="6"/>
  <c r="U66" i="6"/>
  <c r="V66" i="6"/>
  <c r="W66" i="6"/>
  <c r="X66" i="6"/>
  <c r="Y66" i="6"/>
  <c r="Z66" i="6"/>
  <c r="AA66" i="6"/>
  <c r="AB66" i="6"/>
  <c r="AC66" i="6"/>
  <c r="AD66" i="6"/>
  <c r="AE66" i="6"/>
  <c r="P67" i="6"/>
  <c r="Q67" i="6"/>
  <c r="R67" i="6"/>
  <c r="S67" i="6"/>
  <c r="T67" i="6"/>
  <c r="U67" i="6"/>
  <c r="V67" i="6"/>
  <c r="W67" i="6"/>
  <c r="X67" i="6"/>
  <c r="Y67" i="6"/>
  <c r="Z67" i="6"/>
  <c r="AA67" i="6"/>
  <c r="AB67" i="6"/>
  <c r="AC67" i="6"/>
  <c r="AD67" i="6"/>
  <c r="AE67" i="6"/>
  <c r="P68" i="6"/>
  <c r="Q68" i="6"/>
  <c r="R68" i="6"/>
  <c r="S68" i="6"/>
  <c r="T68" i="6"/>
  <c r="U68" i="6"/>
  <c r="V68" i="6"/>
  <c r="W68" i="6"/>
  <c r="X68" i="6"/>
  <c r="Y68" i="6"/>
  <c r="Z68" i="6"/>
  <c r="AA68" i="6"/>
  <c r="AB68" i="6"/>
  <c r="AC68" i="6"/>
  <c r="AD68" i="6"/>
  <c r="AE68" i="6"/>
  <c r="P69" i="6"/>
  <c r="Q69" i="6"/>
  <c r="R69" i="6"/>
  <c r="S69" i="6"/>
  <c r="T69" i="6"/>
  <c r="U69" i="6"/>
  <c r="V69" i="6"/>
  <c r="W69" i="6"/>
  <c r="X69" i="6"/>
  <c r="Y69" i="6"/>
  <c r="Z69" i="6"/>
  <c r="AA69" i="6"/>
  <c r="AB69" i="6"/>
  <c r="AC69" i="6"/>
  <c r="AD69" i="6"/>
  <c r="AE69" i="6"/>
  <c r="P70" i="6"/>
  <c r="Q70" i="6"/>
  <c r="R70" i="6"/>
  <c r="S70" i="6"/>
  <c r="T70" i="6"/>
  <c r="U70" i="6"/>
  <c r="V70" i="6"/>
  <c r="W70" i="6"/>
  <c r="X70" i="6"/>
  <c r="Y70" i="6"/>
  <c r="Z70" i="6"/>
  <c r="AA70" i="6"/>
  <c r="AB70" i="6"/>
  <c r="AC70" i="6"/>
  <c r="AD70" i="6"/>
  <c r="AE70" i="6"/>
  <c r="P71" i="6"/>
  <c r="Q71" i="6"/>
  <c r="R71" i="6"/>
  <c r="S71" i="6"/>
  <c r="T71" i="6"/>
  <c r="U71" i="6"/>
  <c r="V71" i="6"/>
  <c r="W71" i="6"/>
  <c r="X71" i="6"/>
  <c r="Y71" i="6"/>
  <c r="Z71" i="6"/>
  <c r="AA71" i="6"/>
  <c r="AB71" i="6"/>
  <c r="AC71" i="6"/>
  <c r="AD71" i="6"/>
  <c r="AE71" i="6"/>
  <c r="P72" i="6"/>
  <c r="Q72" i="6"/>
  <c r="R72" i="6"/>
  <c r="S72" i="6"/>
  <c r="T72" i="6"/>
  <c r="U72" i="6"/>
  <c r="V72" i="6"/>
  <c r="W72" i="6"/>
  <c r="X72" i="6"/>
  <c r="Y72" i="6"/>
  <c r="Z72" i="6"/>
  <c r="AA72" i="6"/>
  <c r="AB72" i="6"/>
  <c r="AC72" i="6"/>
  <c r="AD72" i="6"/>
  <c r="AE72" i="6"/>
  <c r="P73" i="6"/>
  <c r="Q73" i="6"/>
  <c r="R73" i="6"/>
  <c r="S73" i="6"/>
  <c r="T73" i="6"/>
  <c r="U73" i="6"/>
  <c r="V73" i="6"/>
  <c r="W73" i="6"/>
  <c r="X73" i="6"/>
  <c r="Y73" i="6"/>
  <c r="Z73" i="6"/>
  <c r="AA73" i="6"/>
  <c r="AB73" i="6"/>
  <c r="AC73" i="6"/>
  <c r="AD73" i="6"/>
  <c r="AE73" i="6"/>
  <c r="P74" i="6"/>
  <c r="Q74" i="6"/>
  <c r="R74" i="6"/>
  <c r="S74" i="6"/>
  <c r="T74" i="6"/>
  <c r="U74" i="6"/>
  <c r="V74" i="6"/>
  <c r="W74" i="6"/>
  <c r="X74" i="6"/>
  <c r="Y74" i="6"/>
  <c r="Z74" i="6"/>
  <c r="AA74" i="6"/>
  <c r="AB74" i="6"/>
  <c r="AC74" i="6"/>
  <c r="AD74" i="6"/>
  <c r="AE74" i="6"/>
  <c r="P75" i="6"/>
  <c r="Q75" i="6"/>
  <c r="R75" i="6"/>
  <c r="S75" i="6"/>
  <c r="T75" i="6"/>
  <c r="U75" i="6"/>
  <c r="V75" i="6"/>
  <c r="W75" i="6"/>
  <c r="X75" i="6"/>
  <c r="Y75" i="6"/>
  <c r="Z75" i="6"/>
  <c r="AA75" i="6"/>
  <c r="AB75" i="6"/>
  <c r="AC75" i="6"/>
  <c r="AD75" i="6"/>
  <c r="AE75" i="6"/>
  <c r="P76" i="6"/>
  <c r="Q76" i="6"/>
  <c r="R76" i="6"/>
  <c r="S76" i="6"/>
  <c r="T76" i="6"/>
  <c r="U76" i="6"/>
  <c r="V76" i="6"/>
  <c r="W76" i="6"/>
  <c r="X76" i="6"/>
  <c r="Y76" i="6"/>
  <c r="Z76" i="6"/>
  <c r="AA76" i="6"/>
  <c r="AB76" i="6"/>
  <c r="AC76" i="6"/>
  <c r="AD76" i="6"/>
  <c r="AE76" i="6"/>
  <c r="P77" i="6"/>
  <c r="Q77" i="6"/>
  <c r="R77" i="6"/>
  <c r="S77" i="6"/>
  <c r="T77" i="6"/>
  <c r="U77" i="6"/>
  <c r="V77" i="6"/>
  <c r="W77" i="6"/>
  <c r="X77" i="6"/>
  <c r="Y77" i="6"/>
  <c r="Z77" i="6"/>
  <c r="AA77" i="6"/>
  <c r="AB77" i="6"/>
  <c r="AC77" i="6"/>
  <c r="AD77" i="6"/>
  <c r="AE77" i="6"/>
  <c r="P78" i="6"/>
  <c r="Q78" i="6"/>
  <c r="R78" i="6"/>
  <c r="S78" i="6"/>
  <c r="T78" i="6"/>
  <c r="U78" i="6"/>
  <c r="V78" i="6"/>
  <c r="W78" i="6"/>
  <c r="X78" i="6"/>
  <c r="Y78" i="6"/>
  <c r="Z78" i="6"/>
  <c r="AA78" i="6"/>
  <c r="AB78" i="6"/>
  <c r="AC78" i="6"/>
  <c r="AD78" i="6"/>
  <c r="AE78" i="6"/>
  <c r="P79" i="6"/>
  <c r="Q79" i="6"/>
  <c r="R79" i="6"/>
  <c r="S79" i="6"/>
  <c r="T79" i="6"/>
  <c r="U79" i="6"/>
  <c r="V79" i="6"/>
  <c r="W79" i="6"/>
  <c r="X79" i="6"/>
  <c r="Y79" i="6"/>
  <c r="Z79" i="6"/>
  <c r="AA79" i="6"/>
  <c r="AB79" i="6"/>
  <c r="AC79" i="6"/>
  <c r="AD79" i="6"/>
  <c r="AE79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D80" i="6"/>
  <c r="AE80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P82" i="6"/>
  <c r="Q82" i="6"/>
  <c r="R82" i="6"/>
  <c r="S82" i="6"/>
  <c r="T82" i="6"/>
  <c r="U82" i="6"/>
  <c r="V82" i="6"/>
  <c r="W82" i="6"/>
  <c r="X82" i="6"/>
  <c r="Y82" i="6"/>
  <c r="Z82" i="6"/>
  <c r="AA82" i="6"/>
  <c r="AB82" i="6"/>
  <c r="AC82" i="6"/>
  <c r="AD82" i="6"/>
  <c r="AE82" i="6"/>
  <c r="P83" i="6"/>
  <c r="Q83" i="6"/>
  <c r="R83" i="6"/>
  <c r="S83" i="6"/>
  <c r="T83" i="6"/>
  <c r="U83" i="6"/>
  <c r="V83" i="6"/>
  <c r="W83" i="6"/>
  <c r="X83" i="6"/>
  <c r="Y83" i="6"/>
  <c r="Z83" i="6"/>
  <c r="AA83" i="6"/>
  <c r="AB83" i="6"/>
  <c r="AC83" i="6"/>
  <c r="AD83" i="6"/>
  <c r="AE83" i="6"/>
  <c r="P84" i="6"/>
  <c r="Q84" i="6"/>
  <c r="R84" i="6"/>
  <c r="S84" i="6"/>
  <c r="T84" i="6"/>
  <c r="U84" i="6"/>
  <c r="V84" i="6"/>
  <c r="W84" i="6"/>
  <c r="X84" i="6"/>
  <c r="Y84" i="6"/>
  <c r="Z84" i="6"/>
  <c r="AA84" i="6"/>
  <c r="AB84" i="6"/>
  <c r="AC84" i="6"/>
  <c r="AD84" i="6"/>
  <c r="AE84" i="6"/>
  <c r="P85" i="6"/>
  <c r="Q85" i="6"/>
  <c r="R85" i="6"/>
  <c r="S85" i="6"/>
  <c r="T85" i="6"/>
  <c r="U85" i="6"/>
  <c r="V85" i="6"/>
  <c r="W85" i="6"/>
  <c r="X85" i="6"/>
  <c r="Y85" i="6"/>
  <c r="Z85" i="6"/>
  <c r="AA85" i="6"/>
  <c r="AB85" i="6"/>
  <c r="AC85" i="6"/>
  <c r="AD85" i="6"/>
  <c r="AE85" i="6"/>
  <c r="P86" i="6"/>
  <c r="Q86" i="6"/>
  <c r="R86" i="6"/>
  <c r="S86" i="6"/>
  <c r="T86" i="6"/>
  <c r="U86" i="6"/>
  <c r="V86" i="6"/>
  <c r="W86" i="6"/>
  <c r="X86" i="6"/>
  <c r="Y86" i="6"/>
  <c r="Z86" i="6"/>
  <c r="AA86" i="6"/>
  <c r="AB86" i="6"/>
  <c r="AC86" i="6"/>
  <c r="AD86" i="6"/>
  <c r="AE86" i="6"/>
  <c r="P87" i="6"/>
  <c r="Q87" i="6"/>
  <c r="R87" i="6"/>
  <c r="S87" i="6"/>
  <c r="T87" i="6"/>
  <c r="U87" i="6"/>
  <c r="V87" i="6"/>
  <c r="W87" i="6"/>
  <c r="X87" i="6"/>
  <c r="Y87" i="6"/>
  <c r="Z87" i="6"/>
  <c r="AA87" i="6"/>
  <c r="AB87" i="6"/>
  <c r="AC87" i="6"/>
  <c r="AD87" i="6"/>
  <c r="AE87" i="6"/>
  <c r="P88" i="6"/>
  <c r="Q88" i="6"/>
  <c r="R88" i="6"/>
  <c r="S88" i="6"/>
  <c r="T88" i="6"/>
  <c r="U88" i="6"/>
  <c r="V88" i="6"/>
  <c r="W88" i="6"/>
  <c r="X88" i="6"/>
  <c r="Y88" i="6"/>
  <c r="Z88" i="6"/>
  <c r="AA88" i="6"/>
  <c r="AB88" i="6"/>
  <c r="AC88" i="6"/>
  <c r="AD88" i="6"/>
  <c r="AE88" i="6"/>
  <c r="P89" i="6"/>
  <c r="Q89" i="6"/>
  <c r="R89" i="6"/>
  <c r="S89" i="6"/>
  <c r="T89" i="6"/>
  <c r="U89" i="6"/>
  <c r="V89" i="6"/>
  <c r="W89" i="6"/>
  <c r="X89" i="6"/>
  <c r="Y89" i="6"/>
  <c r="Z89" i="6"/>
  <c r="AA89" i="6"/>
  <c r="AB89" i="6"/>
  <c r="AC89" i="6"/>
  <c r="AD89" i="6"/>
  <c r="AE89" i="6"/>
  <c r="P90" i="6"/>
  <c r="Q90" i="6"/>
  <c r="R90" i="6"/>
  <c r="S90" i="6"/>
  <c r="T90" i="6"/>
  <c r="U90" i="6"/>
  <c r="V90" i="6"/>
  <c r="W90" i="6"/>
  <c r="X90" i="6"/>
  <c r="Y90" i="6"/>
  <c r="Z90" i="6"/>
  <c r="AA90" i="6"/>
  <c r="AB90" i="6"/>
  <c r="AC90" i="6"/>
  <c r="AD90" i="6"/>
  <c r="AE90" i="6"/>
  <c r="P91" i="6"/>
  <c r="Q91" i="6"/>
  <c r="R91" i="6"/>
  <c r="S91" i="6"/>
  <c r="T91" i="6"/>
  <c r="U91" i="6"/>
  <c r="V91" i="6"/>
  <c r="W91" i="6"/>
  <c r="X91" i="6"/>
  <c r="Y91" i="6"/>
  <c r="Z91" i="6"/>
  <c r="AA91" i="6"/>
  <c r="AB91" i="6"/>
  <c r="AC91" i="6"/>
  <c r="AD91" i="6"/>
  <c r="AE91" i="6"/>
  <c r="P92" i="6"/>
  <c r="Q92" i="6"/>
  <c r="R92" i="6"/>
  <c r="S92" i="6"/>
  <c r="T92" i="6"/>
  <c r="U92" i="6"/>
  <c r="V92" i="6"/>
  <c r="W92" i="6"/>
  <c r="X92" i="6"/>
  <c r="Y92" i="6"/>
  <c r="Z92" i="6"/>
  <c r="AA92" i="6"/>
  <c r="AB92" i="6"/>
  <c r="AC92" i="6"/>
  <c r="AD92" i="6"/>
  <c r="AE92" i="6"/>
  <c r="P93" i="6"/>
  <c r="Q93" i="6"/>
  <c r="R93" i="6"/>
  <c r="S93" i="6"/>
  <c r="T93" i="6"/>
  <c r="U93" i="6"/>
  <c r="V93" i="6"/>
  <c r="W93" i="6"/>
  <c r="X93" i="6"/>
  <c r="Y93" i="6"/>
  <c r="Z93" i="6"/>
  <c r="AA93" i="6"/>
  <c r="AB93" i="6"/>
  <c r="AC93" i="6"/>
  <c r="AD93" i="6"/>
  <c r="AE93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P95" i="6"/>
  <c r="Q95" i="6"/>
  <c r="R95" i="6"/>
  <c r="S95" i="6"/>
  <c r="T95" i="6"/>
  <c r="U95" i="6"/>
  <c r="V95" i="6"/>
  <c r="W95" i="6"/>
  <c r="X95" i="6"/>
  <c r="Y95" i="6"/>
  <c r="Z95" i="6"/>
  <c r="AA95" i="6"/>
  <c r="AB95" i="6"/>
  <c r="AC95" i="6"/>
  <c r="AD95" i="6"/>
  <c r="AE95" i="6"/>
  <c r="P96" i="6"/>
  <c r="Q96" i="6"/>
  <c r="R96" i="6"/>
  <c r="S96" i="6"/>
  <c r="T96" i="6"/>
  <c r="U96" i="6"/>
  <c r="V96" i="6"/>
  <c r="W96" i="6"/>
  <c r="X96" i="6"/>
  <c r="Y96" i="6"/>
  <c r="Z96" i="6"/>
  <c r="AA96" i="6"/>
  <c r="AB96" i="6"/>
  <c r="AC96" i="6"/>
  <c r="AD96" i="6"/>
  <c r="AE96" i="6"/>
  <c r="P97" i="6"/>
  <c r="Q97" i="6"/>
  <c r="R97" i="6"/>
  <c r="S97" i="6"/>
  <c r="T97" i="6"/>
  <c r="U97" i="6"/>
  <c r="V97" i="6"/>
  <c r="W97" i="6"/>
  <c r="X97" i="6"/>
  <c r="Y97" i="6"/>
  <c r="Z97" i="6"/>
  <c r="AA97" i="6"/>
  <c r="AB97" i="6"/>
  <c r="AC97" i="6"/>
  <c r="AD97" i="6"/>
  <c r="AE97" i="6"/>
  <c r="P98" i="6"/>
  <c r="Q98" i="6"/>
  <c r="R98" i="6"/>
  <c r="S98" i="6"/>
  <c r="T98" i="6"/>
  <c r="U98" i="6"/>
  <c r="V98" i="6"/>
  <c r="W98" i="6"/>
  <c r="X98" i="6"/>
  <c r="Y98" i="6"/>
  <c r="Z98" i="6"/>
  <c r="AA98" i="6"/>
  <c r="AB98" i="6"/>
  <c r="AC98" i="6"/>
  <c r="AD98" i="6"/>
  <c r="AE98" i="6"/>
  <c r="P99" i="6"/>
  <c r="Q99" i="6"/>
  <c r="R99" i="6"/>
  <c r="S99" i="6"/>
  <c r="T99" i="6"/>
  <c r="U99" i="6"/>
  <c r="V99" i="6"/>
  <c r="W99" i="6"/>
  <c r="X99" i="6"/>
  <c r="Y99" i="6"/>
  <c r="Z99" i="6"/>
  <c r="AA99" i="6"/>
  <c r="AB99" i="6"/>
  <c r="AC99" i="6"/>
  <c r="AD99" i="6"/>
  <c r="AE99" i="6"/>
  <c r="P100" i="6"/>
  <c r="Q100" i="6"/>
  <c r="R100" i="6"/>
  <c r="S100" i="6"/>
  <c r="T100" i="6"/>
  <c r="U100" i="6"/>
  <c r="V100" i="6"/>
  <c r="W100" i="6"/>
  <c r="X100" i="6"/>
  <c r="Y100" i="6"/>
  <c r="Z100" i="6"/>
  <c r="AA100" i="6"/>
  <c r="AB100" i="6"/>
  <c r="AC100" i="6"/>
  <c r="AD100" i="6"/>
  <c r="AE100" i="6"/>
  <c r="P101" i="6"/>
  <c r="Q101" i="6"/>
  <c r="R101" i="6"/>
  <c r="S101" i="6"/>
  <c r="T101" i="6"/>
  <c r="U101" i="6"/>
  <c r="V101" i="6"/>
  <c r="W101" i="6"/>
  <c r="X101" i="6"/>
  <c r="Y101" i="6"/>
  <c r="Z101" i="6"/>
  <c r="AA101" i="6"/>
  <c r="AB101" i="6"/>
  <c r="AC101" i="6"/>
  <c r="AD101" i="6"/>
  <c r="AE101" i="6"/>
  <c r="P102" i="6"/>
  <c r="Q102" i="6"/>
  <c r="R102" i="6"/>
  <c r="S102" i="6"/>
  <c r="T102" i="6"/>
  <c r="U102" i="6"/>
  <c r="V102" i="6"/>
  <c r="W102" i="6"/>
  <c r="X102" i="6"/>
  <c r="Y102" i="6"/>
  <c r="Z102" i="6"/>
  <c r="AA102" i="6"/>
  <c r="AB102" i="6"/>
  <c r="AC102" i="6"/>
  <c r="AD102" i="6"/>
  <c r="AE102" i="6"/>
  <c r="P103" i="6"/>
  <c r="Q103" i="6"/>
  <c r="R103" i="6"/>
  <c r="S103" i="6"/>
  <c r="T103" i="6"/>
  <c r="U103" i="6"/>
  <c r="V103" i="6"/>
  <c r="W103" i="6"/>
  <c r="X103" i="6"/>
  <c r="Y103" i="6"/>
  <c r="Z103" i="6"/>
  <c r="AA103" i="6"/>
  <c r="AB103" i="6"/>
  <c r="AC103" i="6"/>
  <c r="AD103" i="6"/>
  <c r="AE103" i="6"/>
  <c r="P104" i="6"/>
  <c r="Q104" i="6"/>
  <c r="R104" i="6"/>
  <c r="S104" i="6"/>
  <c r="T104" i="6"/>
  <c r="U104" i="6"/>
  <c r="V104" i="6"/>
  <c r="W104" i="6"/>
  <c r="X104" i="6"/>
  <c r="Y104" i="6"/>
  <c r="Z104" i="6"/>
  <c r="AA104" i="6"/>
  <c r="AB104" i="6"/>
  <c r="AC104" i="6"/>
  <c r="AD104" i="6"/>
  <c r="AE104" i="6"/>
  <c r="P105" i="6"/>
  <c r="Q105" i="6"/>
  <c r="R105" i="6"/>
  <c r="S105" i="6"/>
  <c r="T105" i="6"/>
  <c r="U105" i="6"/>
  <c r="V105" i="6"/>
  <c r="W105" i="6"/>
  <c r="X105" i="6"/>
  <c r="Y105" i="6"/>
  <c r="Z105" i="6"/>
  <c r="AA105" i="6"/>
  <c r="AB105" i="6"/>
  <c r="AC105" i="6"/>
  <c r="AD105" i="6"/>
  <c r="AE105" i="6"/>
  <c r="P106" i="6"/>
  <c r="Q106" i="6"/>
  <c r="R106" i="6"/>
  <c r="S106" i="6"/>
  <c r="T106" i="6"/>
  <c r="U106" i="6"/>
  <c r="V106" i="6"/>
  <c r="W106" i="6"/>
  <c r="X106" i="6"/>
  <c r="Y106" i="6"/>
  <c r="Z106" i="6"/>
  <c r="AA106" i="6"/>
  <c r="AB106" i="6"/>
  <c r="AC106" i="6"/>
  <c r="AD106" i="6"/>
  <c r="AE106" i="6"/>
  <c r="P107" i="6"/>
  <c r="Q107" i="6"/>
  <c r="R107" i="6"/>
  <c r="S107" i="6"/>
  <c r="T107" i="6"/>
  <c r="U107" i="6"/>
  <c r="V107" i="6"/>
  <c r="W107" i="6"/>
  <c r="X107" i="6"/>
  <c r="Y107" i="6"/>
  <c r="Z107" i="6"/>
  <c r="AA107" i="6"/>
  <c r="AB107" i="6"/>
  <c r="AC107" i="6"/>
  <c r="AD107" i="6"/>
  <c r="AE107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P109" i="6"/>
  <c r="Q109" i="6"/>
  <c r="R109" i="6"/>
  <c r="S109" i="6"/>
  <c r="T109" i="6"/>
  <c r="U109" i="6"/>
  <c r="V109" i="6"/>
  <c r="W109" i="6"/>
  <c r="X109" i="6"/>
  <c r="Y109" i="6"/>
  <c r="Z109" i="6"/>
  <c r="AA109" i="6"/>
  <c r="AB109" i="6"/>
  <c r="AC109" i="6"/>
  <c r="AD109" i="6"/>
  <c r="AE109" i="6"/>
  <c r="P110" i="6"/>
  <c r="Q110" i="6"/>
  <c r="R110" i="6"/>
  <c r="S110" i="6"/>
  <c r="T110" i="6"/>
  <c r="U110" i="6"/>
  <c r="V110" i="6"/>
  <c r="W110" i="6"/>
  <c r="X110" i="6"/>
  <c r="Y110" i="6"/>
  <c r="Z110" i="6"/>
  <c r="AA110" i="6"/>
  <c r="AB110" i="6"/>
  <c r="AC110" i="6"/>
  <c r="AD110" i="6"/>
  <c r="AE110" i="6"/>
  <c r="P111" i="6"/>
  <c r="Q111" i="6"/>
  <c r="R111" i="6"/>
  <c r="S111" i="6"/>
  <c r="T111" i="6"/>
  <c r="U111" i="6"/>
  <c r="V111" i="6"/>
  <c r="W111" i="6"/>
  <c r="X111" i="6"/>
  <c r="Y111" i="6"/>
  <c r="Z111" i="6"/>
  <c r="AA111" i="6"/>
  <c r="AB111" i="6"/>
  <c r="AC111" i="6"/>
  <c r="AD111" i="6"/>
  <c r="AE111" i="6"/>
  <c r="P112" i="6"/>
  <c r="Q112" i="6"/>
  <c r="R112" i="6"/>
  <c r="S112" i="6"/>
  <c r="T112" i="6"/>
  <c r="U112" i="6"/>
  <c r="V112" i="6"/>
  <c r="W112" i="6"/>
  <c r="X112" i="6"/>
  <c r="Y112" i="6"/>
  <c r="Z112" i="6"/>
  <c r="AA112" i="6"/>
  <c r="AB112" i="6"/>
  <c r="AC112" i="6"/>
  <c r="AD112" i="6"/>
  <c r="AE112" i="6"/>
  <c r="P113" i="6"/>
  <c r="Q113" i="6"/>
  <c r="R113" i="6"/>
  <c r="S113" i="6"/>
  <c r="T113" i="6"/>
  <c r="U113" i="6"/>
  <c r="V113" i="6"/>
  <c r="W113" i="6"/>
  <c r="X113" i="6"/>
  <c r="Y113" i="6"/>
  <c r="Z113" i="6"/>
  <c r="AA113" i="6"/>
  <c r="AB113" i="6"/>
  <c r="AC113" i="6"/>
  <c r="AD113" i="6"/>
  <c r="AE113" i="6"/>
  <c r="P114" i="6"/>
  <c r="Q114" i="6"/>
  <c r="R114" i="6"/>
  <c r="S114" i="6"/>
  <c r="T114" i="6"/>
  <c r="U114" i="6"/>
  <c r="V114" i="6"/>
  <c r="W114" i="6"/>
  <c r="X114" i="6"/>
  <c r="Y114" i="6"/>
  <c r="Z114" i="6"/>
  <c r="AA114" i="6"/>
  <c r="AB114" i="6"/>
  <c r="AC114" i="6"/>
  <c r="AD114" i="6"/>
  <c r="AE114" i="6"/>
  <c r="P115" i="6"/>
  <c r="Q115" i="6"/>
  <c r="R115" i="6"/>
  <c r="S115" i="6"/>
  <c r="T115" i="6"/>
  <c r="U115" i="6"/>
  <c r="V115" i="6"/>
  <c r="W115" i="6"/>
  <c r="X115" i="6"/>
  <c r="Y115" i="6"/>
  <c r="Z115" i="6"/>
  <c r="AA115" i="6"/>
  <c r="AB115" i="6"/>
  <c r="AC115" i="6"/>
  <c r="AD115" i="6"/>
  <c r="AE115" i="6"/>
  <c r="P116" i="6"/>
  <c r="Q116" i="6"/>
  <c r="R116" i="6"/>
  <c r="S116" i="6"/>
  <c r="T116" i="6"/>
  <c r="U116" i="6"/>
  <c r="V116" i="6"/>
  <c r="W116" i="6"/>
  <c r="X116" i="6"/>
  <c r="Y116" i="6"/>
  <c r="Z116" i="6"/>
  <c r="AA116" i="6"/>
  <c r="AB116" i="6"/>
  <c r="AC116" i="6"/>
  <c r="AD116" i="6"/>
  <c r="AE116" i="6"/>
  <c r="P117" i="6"/>
  <c r="Q117" i="6"/>
  <c r="R117" i="6"/>
  <c r="S117" i="6"/>
  <c r="T117" i="6"/>
  <c r="U117" i="6"/>
  <c r="V117" i="6"/>
  <c r="W117" i="6"/>
  <c r="X117" i="6"/>
  <c r="Y117" i="6"/>
  <c r="Z117" i="6"/>
  <c r="AA117" i="6"/>
  <c r="AB117" i="6"/>
  <c r="AC117" i="6"/>
  <c r="AD117" i="6"/>
  <c r="AE117" i="6"/>
  <c r="P118" i="6"/>
  <c r="Q118" i="6"/>
  <c r="R118" i="6"/>
  <c r="S118" i="6"/>
  <c r="T118" i="6"/>
  <c r="U118" i="6"/>
  <c r="V118" i="6"/>
  <c r="W118" i="6"/>
  <c r="X118" i="6"/>
  <c r="Y118" i="6"/>
  <c r="Z118" i="6"/>
  <c r="AA118" i="6"/>
  <c r="AB118" i="6"/>
  <c r="AC118" i="6"/>
  <c r="AD118" i="6"/>
  <c r="AE118" i="6"/>
  <c r="P119" i="6"/>
  <c r="Q119" i="6"/>
  <c r="R119" i="6"/>
  <c r="S119" i="6"/>
  <c r="T119" i="6"/>
  <c r="U119" i="6"/>
  <c r="V119" i="6"/>
  <c r="W119" i="6"/>
  <c r="X119" i="6"/>
  <c r="Y119" i="6"/>
  <c r="Z119" i="6"/>
  <c r="AA119" i="6"/>
  <c r="AB119" i="6"/>
  <c r="AC119" i="6"/>
  <c r="AD119" i="6"/>
  <c r="AE119" i="6"/>
  <c r="P120" i="6"/>
  <c r="Q120" i="6"/>
  <c r="R120" i="6"/>
  <c r="S120" i="6"/>
  <c r="T120" i="6"/>
  <c r="U120" i="6"/>
  <c r="V120" i="6"/>
  <c r="W120" i="6"/>
  <c r="X120" i="6"/>
  <c r="Y120" i="6"/>
  <c r="Z120" i="6"/>
  <c r="AA120" i="6"/>
  <c r="AB120" i="6"/>
  <c r="AC120" i="6"/>
  <c r="AD120" i="6"/>
  <c r="AE120" i="6"/>
  <c r="P121" i="6"/>
  <c r="Q121" i="6"/>
  <c r="R121" i="6"/>
  <c r="S121" i="6"/>
  <c r="T121" i="6"/>
  <c r="U121" i="6"/>
  <c r="V121" i="6"/>
  <c r="W121" i="6"/>
  <c r="X121" i="6"/>
  <c r="Y121" i="6"/>
  <c r="Z121" i="6"/>
  <c r="AA121" i="6"/>
  <c r="AB121" i="6"/>
  <c r="AC121" i="6"/>
  <c r="AD121" i="6"/>
  <c r="AE121" i="6"/>
  <c r="P122" i="6"/>
  <c r="Q122" i="6"/>
  <c r="R122" i="6"/>
  <c r="S122" i="6"/>
  <c r="T122" i="6"/>
  <c r="U122" i="6"/>
  <c r="V122" i="6"/>
  <c r="W122" i="6"/>
  <c r="X122" i="6"/>
  <c r="Y122" i="6"/>
  <c r="Z122" i="6"/>
  <c r="AA122" i="6"/>
  <c r="AB122" i="6"/>
  <c r="AC122" i="6"/>
  <c r="AD122" i="6"/>
  <c r="AE122" i="6"/>
  <c r="P123" i="6"/>
  <c r="Q123" i="6"/>
  <c r="R123" i="6"/>
  <c r="S123" i="6"/>
  <c r="T123" i="6"/>
  <c r="U123" i="6"/>
  <c r="V123" i="6"/>
  <c r="W123" i="6"/>
  <c r="X123" i="6"/>
  <c r="Y123" i="6"/>
  <c r="Z123" i="6"/>
  <c r="AA123" i="6"/>
  <c r="AB123" i="6"/>
  <c r="AC123" i="6"/>
  <c r="AD123" i="6"/>
  <c r="AE123" i="6"/>
  <c r="P124" i="6"/>
  <c r="Q124" i="6"/>
  <c r="R124" i="6"/>
  <c r="S124" i="6"/>
  <c r="T124" i="6"/>
  <c r="U124" i="6"/>
  <c r="V124" i="6"/>
  <c r="W124" i="6"/>
  <c r="X124" i="6"/>
  <c r="Y124" i="6"/>
  <c r="Z124" i="6"/>
  <c r="AA124" i="6"/>
  <c r="AB124" i="6"/>
  <c r="AC124" i="6"/>
  <c r="AD124" i="6"/>
  <c r="AE124" i="6"/>
  <c r="P125" i="6"/>
  <c r="Q125" i="6"/>
  <c r="R125" i="6"/>
  <c r="S125" i="6"/>
  <c r="T125" i="6"/>
  <c r="U125" i="6"/>
  <c r="V125" i="6"/>
  <c r="W125" i="6"/>
  <c r="X125" i="6"/>
  <c r="Y125" i="6"/>
  <c r="Z125" i="6"/>
  <c r="AA125" i="6"/>
  <c r="AB125" i="6"/>
  <c r="AC125" i="6"/>
  <c r="AD125" i="6"/>
  <c r="AE125" i="6"/>
  <c r="P126" i="6"/>
  <c r="Q126" i="6"/>
  <c r="R126" i="6"/>
  <c r="S126" i="6"/>
  <c r="T126" i="6"/>
  <c r="U126" i="6"/>
  <c r="V126" i="6"/>
  <c r="W126" i="6"/>
  <c r="X126" i="6"/>
  <c r="Y126" i="6"/>
  <c r="Z126" i="6"/>
  <c r="AA126" i="6"/>
  <c r="AB126" i="6"/>
  <c r="AC126" i="6"/>
  <c r="AD126" i="6"/>
  <c r="AE126" i="6"/>
  <c r="P127" i="6"/>
  <c r="Q127" i="6"/>
  <c r="R127" i="6"/>
  <c r="S127" i="6"/>
  <c r="T127" i="6"/>
  <c r="U127" i="6"/>
  <c r="V127" i="6"/>
  <c r="W127" i="6"/>
  <c r="X127" i="6"/>
  <c r="Y127" i="6"/>
  <c r="Z127" i="6"/>
  <c r="AA127" i="6"/>
  <c r="AB127" i="6"/>
  <c r="AC127" i="6"/>
  <c r="AD127" i="6"/>
  <c r="AE127" i="6"/>
  <c r="P128" i="6"/>
  <c r="Q128" i="6"/>
  <c r="R128" i="6"/>
  <c r="S128" i="6"/>
  <c r="T128" i="6"/>
  <c r="U128" i="6"/>
  <c r="V128" i="6"/>
  <c r="W128" i="6"/>
  <c r="X128" i="6"/>
  <c r="Y128" i="6"/>
  <c r="Z128" i="6"/>
  <c r="AA128" i="6"/>
  <c r="AB128" i="6"/>
  <c r="AC128" i="6"/>
  <c r="AD128" i="6"/>
  <c r="AE128" i="6"/>
  <c r="P129" i="6"/>
  <c r="Q129" i="6"/>
  <c r="R129" i="6"/>
  <c r="S129" i="6"/>
  <c r="T129" i="6"/>
  <c r="U129" i="6"/>
  <c r="V129" i="6"/>
  <c r="W129" i="6"/>
  <c r="X129" i="6"/>
  <c r="Y129" i="6"/>
  <c r="Z129" i="6"/>
  <c r="AA129" i="6"/>
  <c r="AB129" i="6"/>
  <c r="AC129" i="6"/>
  <c r="AD129" i="6"/>
  <c r="AE129" i="6"/>
  <c r="P130" i="6"/>
  <c r="Q130" i="6"/>
  <c r="R130" i="6"/>
  <c r="S130" i="6"/>
  <c r="T130" i="6"/>
  <c r="U130" i="6"/>
  <c r="V130" i="6"/>
  <c r="W130" i="6"/>
  <c r="X130" i="6"/>
  <c r="Y130" i="6"/>
  <c r="Z130" i="6"/>
  <c r="AA130" i="6"/>
  <c r="AB130" i="6"/>
  <c r="AC130" i="6"/>
  <c r="AD130" i="6"/>
  <c r="AE130" i="6"/>
  <c r="P131" i="6"/>
  <c r="Q131" i="6"/>
  <c r="R131" i="6"/>
  <c r="S131" i="6"/>
  <c r="T131" i="6"/>
  <c r="U131" i="6"/>
  <c r="V131" i="6"/>
  <c r="W131" i="6"/>
  <c r="X131" i="6"/>
  <c r="Y131" i="6"/>
  <c r="Z131" i="6"/>
  <c r="AA131" i="6"/>
  <c r="AB131" i="6"/>
  <c r="AC131" i="6"/>
  <c r="AD131" i="6"/>
  <c r="AE131" i="6"/>
  <c r="P132" i="6"/>
  <c r="Q132" i="6"/>
  <c r="R132" i="6"/>
  <c r="S132" i="6"/>
  <c r="T132" i="6"/>
  <c r="U132" i="6"/>
  <c r="V132" i="6"/>
  <c r="W132" i="6"/>
  <c r="X132" i="6"/>
  <c r="Y132" i="6"/>
  <c r="Z132" i="6"/>
  <c r="AA132" i="6"/>
  <c r="AB132" i="6"/>
  <c r="AC132" i="6"/>
  <c r="AD132" i="6"/>
  <c r="AE132" i="6"/>
  <c r="P133" i="6"/>
  <c r="Q133" i="6"/>
  <c r="R133" i="6"/>
  <c r="S133" i="6"/>
  <c r="T133" i="6"/>
  <c r="U133" i="6"/>
  <c r="V133" i="6"/>
  <c r="W133" i="6"/>
  <c r="X133" i="6"/>
  <c r="Y133" i="6"/>
  <c r="Z133" i="6"/>
  <c r="AA133" i="6"/>
  <c r="AB133" i="6"/>
  <c r="AC133" i="6"/>
  <c r="AD133" i="6"/>
  <c r="AE133" i="6"/>
  <c r="P134" i="6"/>
  <c r="Q134" i="6"/>
  <c r="R134" i="6"/>
  <c r="S134" i="6"/>
  <c r="T134" i="6"/>
  <c r="U134" i="6"/>
  <c r="V134" i="6"/>
  <c r="W134" i="6"/>
  <c r="X134" i="6"/>
  <c r="Y134" i="6"/>
  <c r="Z134" i="6"/>
  <c r="AA134" i="6"/>
  <c r="AB134" i="6"/>
  <c r="AC134" i="6"/>
  <c r="AD134" i="6"/>
  <c r="AE134" i="6"/>
  <c r="P135" i="6"/>
  <c r="Q135" i="6"/>
  <c r="R135" i="6"/>
  <c r="S135" i="6"/>
  <c r="T135" i="6"/>
  <c r="U135" i="6"/>
  <c r="V135" i="6"/>
  <c r="W135" i="6"/>
  <c r="X135" i="6"/>
  <c r="Y135" i="6"/>
  <c r="Z135" i="6"/>
  <c r="AA135" i="6"/>
  <c r="AB135" i="6"/>
  <c r="AC135" i="6"/>
  <c r="AD135" i="6"/>
  <c r="AE135" i="6"/>
  <c r="P136" i="6"/>
  <c r="Q136" i="6"/>
  <c r="R136" i="6"/>
  <c r="S136" i="6"/>
  <c r="T136" i="6"/>
  <c r="U136" i="6"/>
  <c r="V136" i="6"/>
  <c r="W136" i="6"/>
  <c r="X136" i="6"/>
  <c r="Y136" i="6"/>
  <c r="Z136" i="6"/>
  <c r="AA136" i="6"/>
  <c r="AB136" i="6"/>
  <c r="AC136" i="6"/>
  <c r="AD136" i="6"/>
  <c r="AE136" i="6"/>
  <c r="P137" i="6"/>
  <c r="Q137" i="6"/>
  <c r="R137" i="6"/>
  <c r="S137" i="6"/>
  <c r="T137" i="6"/>
  <c r="U137" i="6"/>
  <c r="V137" i="6"/>
  <c r="W137" i="6"/>
  <c r="X137" i="6"/>
  <c r="Y137" i="6"/>
  <c r="Z137" i="6"/>
  <c r="AA137" i="6"/>
  <c r="AB137" i="6"/>
  <c r="AC137" i="6"/>
  <c r="AD137" i="6"/>
  <c r="AE137" i="6"/>
  <c r="P138" i="6"/>
  <c r="Q138" i="6"/>
  <c r="R138" i="6"/>
  <c r="S138" i="6"/>
  <c r="T138" i="6"/>
  <c r="U138" i="6"/>
  <c r="V138" i="6"/>
  <c r="W138" i="6"/>
  <c r="X138" i="6"/>
  <c r="Y138" i="6"/>
  <c r="Z138" i="6"/>
  <c r="AA138" i="6"/>
  <c r="AB138" i="6"/>
  <c r="AC138" i="6"/>
  <c r="AD138" i="6"/>
  <c r="AE138" i="6"/>
  <c r="P139" i="6"/>
  <c r="Q139" i="6"/>
  <c r="R139" i="6"/>
  <c r="S139" i="6"/>
  <c r="T139" i="6"/>
  <c r="U139" i="6"/>
  <c r="V139" i="6"/>
  <c r="W139" i="6"/>
  <c r="X139" i="6"/>
  <c r="Y139" i="6"/>
  <c r="Z139" i="6"/>
  <c r="AA139" i="6"/>
  <c r="AB139" i="6"/>
  <c r="AC139" i="6"/>
  <c r="AD139" i="6"/>
  <c r="AE139" i="6"/>
  <c r="P140" i="6"/>
  <c r="Q140" i="6"/>
  <c r="R140" i="6"/>
  <c r="S140" i="6"/>
  <c r="T140" i="6"/>
  <c r="U140" i="6"/>
  <c r="V140" i="6"/>
  <c r="W140" i="6"/>
  <c r="X140" i="6"/>
  <c r="Y140" i="6"/>
  <c r="Z140" i="6"/>
  <c r="AA140" i="6"/>
  <c r="AB140" i="6"/>
  <c r="AC140" i="6"/>
  <c r="AD140" i="6"/>
  <c r="AE140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P142" i="6"/>
  <c r="Q142" i="6"/>
  <c r="R142" i="6"/>
  <c r="S142" i="6"/>
  <c r="T142" i="6"/>
  <c r="U142" i="6"/>
  <c r="V142" i="6"/>
  <c r="W142" i="6"/>
  <c r="X142" i="6"/>
  <c r="Y142" i="6"/>
  <c r="Z142" i="6"/>
  <c r="AA142" i="6"/>
  <c r="AB142" i="6"/>
  <c r="AC142" i="6"/>
  <c r="AD142" i="6"/>
  <c r="AE142" i="6"/>
  <c r="P143" i="6"/>
  <c r="Q143" i="6"/>
  <c r="R143" i="6"/>
  <c r="S143" i="6"/>
  <c r="T143" i="6"/>
  <c r="U143" i="6"/>
  <c r="V143" i="6"/>
  <c r="W143" i="6"/>
  <c r="X143" i="6"/>
  <c r="Y143" i="6"/>
  <c r="Z143" i="6"/>
  <c r="AA143" i="6"/>
  <c r="AB143" i="6"/>
  <c r="AC143" i="6"/>
  <c r="AD143" i="6"/>
  <c r="AE143" i="6"/>
  <c r="P144" i="6"/>
  <c r="Q144" i="6"/>
  <c r="R144" i="6"/>
  <c r="S144" i="6"/>
  <c r="T144" i="6"/>
  <c r="U144" i="6"/>
  <c r="V144" i="6"/>
  <c r="W144" i="6"/>
  <c r="X144" i="6"/>
  <c r="Y144" i="6"/>
  <c r="Z144" i="6"/>
  <c r="AA144" i="6"/>
  <c r="AB144" i="6"/>
  <c r="AC144" i="6"/>
  <c r="AD144" i="6"/>
  <c r="AE144" i="6"/>
  <c r="P145" i="6"/>
  <c r="Q145" i="6"/>
  <c r="R145" i="6"/>
  <c r="S145" i="6"/>
  <c r="T145" i="6"/>
  <c r="U145" i="6"/>
  <c r="V145" i="6"/>
  <c r="W145" i="6"/>
  <c r="X145" i="6"/>
  <c r="Y145" i="6"/>
  <c r="Z145" i="6"/>
  <c r="AA145" i="6"/>
  <c r="AB145" i="6"/>
  <c r="AC145" i="6"/>
  <c r="AD145" i="6"/>
  <c r="AE145" i="6"/>
  <c r="P146" i="6"/>
  <c r="Q146" i="6"/>
  <c r="R146" i="6"/>
  <c r="S146" i="6"/>
  <c r="T146" i="6"/>
  <c r="U146" i="6"/>
  <c r="V146" i="6"/>
  <c r="W146" i="6"/>
  <c r="X146" i="6"/>
  <c r="Y146" i="6"/>
  <c r="Z146" i="6"/>
  <c r="AA146" i="6"/>
  <c r="AB146" i="6"/>
  <c r="AC146" i="6"/>
  <c r="AD146" i="6"/>
  <c r="AE146" i="6"/>
  <c r="P147" i="6"/>
  <c r="Q147" i="6"/>
  <c r="R147" i="6"/>
  <c r="S147" i="6"/>
  <c r="T147" i="6"/>
  <c r="U147" i="6"/>
  <c r="V147" i="6"/>
  <c r="W147" i="6"/>
  <c r="X147" i="6"/>
  <c r="Y147" i="6"/>
  <c r="Z147" i="6"/>
  <c r="AA147" i="6"/>
  <c r="AB147" i="6"/>
  <c r="AC147" i="6"/>
  <c r="AD147" i="6"/>
  <c r="AE147" i="6"/>
  <c r="P148" i="6"/>
  <c r="Q148" i="6"/>
  <c r="R148" i="6"/>
  <c r="S148" i="6"/>
  <c r="T148" i="6"/>
  <c r="U148" i="6"/>
  <c r="V148" i="6"/>
  <c r="W148" i="6"/>
  <c r="X148" i="6"/>
  <c r="Y148" i="6"/>
  <c r="Z148" i="6"/>
  <c r="AA148" i="6"/>
  <c r="AB148" i="6"/>
  <c r="AC148" i="6"/>
  <c r="AD148" i="6"/>
  <c r="AE148" i="6"/>
  <c r="P149" i="6"/>
  <c r="Q149" i="6"/>
  <c r="R149" i="6"/>
  <c r="S149" i="6"/>
  <c r="T149" i="6"/>
  <c r="U149" i="6"/>
  <c r="V149" i="6"/>
  <c r="W149" i="6"/>
  <c r="X149" i="6"/>
  <c r="Y149" i="6"/>
  <c r="Z149" i="6"/>
  <c r="AA149" i="6"/>
  <c r="AB149" i="6"/>
  <c r="AC149" i="6"/>
  <c r="AD149" i="6"/>
  <c r="AE149" i="6"/>
  <c r="P150" i="6"/>
  <c r="Q150" i="6"/>
  <c r="R150" i="6"/>
  <c r="S150" i="6"/>
  <c r="T150" i="6"/>
  <c r="U150" i="6"/>
  <c r="V150" i="6"/>
  <c r="W150" i="6"/>
  <c r="X150" i="6"/>
  <c r="Y150" i="6"/>
  <c r="Z150" i="6"/>
  <c r="AA150" i="6"/>
  <c r="AB150" i="6"/>
  <c r="AC150" i="6"/>
  <c r="AD150" i="6"/>
  <c r="AE150" i="6"/>
  <c r="P151" i="6"/>
  <c r="Q151" i="6"/>
  <c r="R151" i="6"/>
  <c r="S151" i="6"/>
  <c r="T151" i="6"/>
  <c r="U151" i="6"/>
  <c r="V151" i="6"/>
  <c r="W151" i="6"/>
  <c r="X151" i="6"/>
  <c r="Y151" i="6"/>
  <c r="Z151" i="6"/>
  <c r="AA151" i="6"/>
  <c r="AB151" i="6"/>
  <c r="AC151" i="6"/>
  <c r="AD151" i="6"/>
  <c r="AE151" i="6"/>
  <c r="P152" i="6"/>
  <c r="Q152" i="6"/>
  <c r="R152" i="6"/>
  <c r="S152" i="6"/>
  <c r="T152" i="6"/>
  <c r="U152" i="6"/>
  <c r="V152" i="6"/>
  <c r="W152" i="6"/>
  <c r="X152" i="6"/>
  <c r="Y152" i="6"/>
  <c r="Z152" i="6"/>
  <c r="AA152" i="6"/>
  <c r="AB152" i="6"/>
  <c r="AC152" i="6"/>
  <c r="AD152" i="6"/>
  <c r="AE152" i="6"/>
  <c r="P153" i="6"/>
  <c r="Q153" i="6"/>
  <c r="R153" i="6"/>
  <c r="S153" i="6"/>
  <c r="T153" i="6"/>
  <c r="U153" i="6"/>
  <c r="V153" i="6"/>
  <c r="W153" i="6"/>
  <c r="X153" i="6"/>
  <c r="Y153" i="6"/>
  <c r="Z153" i="6"/>
  <c r="AA153" i="6"/>
  <c r="AB153" i="6"/>
  <c r="AC153" i="6"/>
  <c r="AD153" i="6"/>
  <c r="AE153" i="6"/>
  <c r="P154" i="6"/>
  <c r="Q154" i="6"/>
  <c r="R154" i="6"/>
  <c r="S154" i="6"/>
  <c r="T154" i="6"/>
  <c r="U154" i="6"/>
  <c r="V154" i="6"/>
  <c r="W154" i="6"/>
  <c r="X154" i="6"/>
  <c r="Y154" i="6"/>
  <c r="Z154" i="6"/>
  <c r="AA154" i="6"/>
  <c r="AB154" i="6"/>
  <c r="AC154" i="6"/>
  <c r="AD154" i="6"/>
  <c r="AE154" i="6"/>
  <c r="P155" i="6"/>
  <c r="Q155" i="6"/>
  <c r="R155" i="6"/>
  <c r="S155" i="6"/>
  <c r="T155" i="6"/>
  <c r="U155" i="6"/>
  <c r="V155" i="6"/>
  <c r="W155" i="6"/>
  <c r="X155" i="6"/>
  <c r="Y155" i="6"/>
  <c r="Z155" i="6"/>
  <c r="AA155" i="6"/>
  <c r="AB155" i="6"/>
  <c r="AC155" i="6"/>
  <c r="AD155" i="6"/>
  <c r="AE155" i="6"/>
  <c r="P156" i="6"/>
  <c r="Q156" i="6"/>
  <c r="R156" i="6"/>
  <c r="S156" i="6"/>
  <c r="T156" i="6"/>
  <c r="U156" i="6"/>
  <c r="V156" i="6"/>
  <c r="W156" i="6"/>
  <c r="X156" i="6"/>
  <c r="Y156" i="6"/>
  <c r="Z156" i="6"/>
  <c r="AA156" i="6"/>
  <c r="AB156" i="6"/>
  <c r="AC156" i="6"/>
  <c r="AD156" i="6"/>
  <c r="AE156" i="6"/>
  <c r="P157" i="6"/>
  <c r="Q157" i="6"/>
  <c r="R157" i="6"/>
  <c r="S157" i="6"/>
  <c r="T157" i="6"/>
  <c r="U157" i="6"/>
  <c r="V157" i="6"/>
  <c r="W157" i="6"/>
  <c r="X157" i="6"/>
  <c r="Y157" i="6"/>
  <c r="Z157" i="6"/>
  <c r="AA157" i="6"/>
  <c r="AB157" i="6"/>
  <c r="AC157" i="6"/>
  <c r="AD157" i="6"/>
  <c r="AE157" i="6"/>
  <c r="P158" i="6"/>
  <c r="Q158" i="6"/>
  <c r="R158" i="6"/>
  <c r="S158" i="6"/>
  <c r="T158" i="6"/>
  <c r="U158" i="6"/>
  <c r="V158" i="6"/>
  <c r="W158" i="6"/>
  <c r="X158" i="6"/>
  <c r="Y158" i="6"/>
  <c r="Z158" i="6"/>
  <c r="AA158" i="6"/>
  <c r="AB158" i="6"/>
  <c r="AC158" i="6"/>
  <c r="AD158" i="6"/>
  <c r="AE158" i="6"/>
  <c r="P159" i="6"/>
  <c r="Q159" i="6"/>
  <c r="R159" i="6"/>
  <c r="S159" i="6"/>
  <c r="T159" i="6"/>
  <c r="U159" i="6"/>
  <c r="V159" i="6"/>
  <c r="W159" i="6"/>
  <c r="X159" i="6"/>
  <c r="Y159" i="6"/>
  <c r="Z159" i="6"/>
  <c r="AA159" i="6"/>
  <c r="AB159" i="6"/>
  <c r="AC159" i="6"/>
  <c r="AD159" i="6"/>
  <c r="AE159" i="6"/>
  <c r="P160" i="6"/>
  <c r="Q160" i="6"/>
  <c r="R160" i="6"/>
  <c r="S160" i="6"/>
  <c r="T160" i="6"/>
  <c r="U160" i="6"/>
  <c r="V160" i="6"/>
  <c r="W160" i="6"/>
  <c r="X160" i="6"/>
  <c r="Y160" i="6"/>
  <c r="Z160" i="6"/>
  <c r="AA160" i="6"/>
  <c r="AB160" i="6"/>
  <c r="AC160" i="6"/>
  <c r="AD160" i="6"/>
  <c r="AE160" i="6"/>
  <c r="P161" i="6"/>
  <c r="Q161" i="6"/>
  <c r="R161" i="6"/>
  <c r="S161" i="6"/>
  <c r="T161" i="6"/>
  <c r="U161" i="6"/>
  <c r="V161" i="6"/>
  <c r="W161" i="6"/>
  <c r="X161" i="6"/>
  <c r="Y161" i="6"/>
  <c r="Z161" i="6"/>
  <c r="AA161" i="6"/>
  <c r="AB161" i="6"/>
  <c r="AC161" i="6"/>
  <c r="AD161" i="6"/>
  <c r="AE161" i="6"/>
  <c r="P162" i="6"/>
  <c r="Q162" i="6"/>
  <c r="R162" i="6"/>
  <c r="S162" i="6"/>
  <c r="T162" i="6"/>
  <c r="U162" i="6"/>
  <c r="V162" i="6"/>
  <c r="W162" i="6"/>
  <c r="X162" i="6"/>
  <c r="Y162" i="6"/>
  <c r="Z162" i="6"/>
  <c r="AA162" i="6"/>
  <c r="AB162" i="6"/>
  <c r="AC162" i="6"/>
  <c r="AD162" i="6"/>
  <c r="AE162" i="6"/>
  <c r="P163" i="6"/>
  <c r="Q163" i="6"/>
  <c r="R163" i="6"/>
  <c r="S163" i="6"/>
  <c r="T163" i="6"/>
  <c r="U163" i="6"/>
  <c r="V163" i="6"/>
  <c r="W163" i="6"/>
  <c r="X163" i="6"/>
  <c r="Y163" i="6"/>
  <c r="Z163" i="6"/>
  <c r="AA163" i="6"/>
  <c r="AB163" i="6"/>
  <c r="AC163" i="6"/>
  <c r="AD163" i="6"/>
  <c r="AE163" i="6"/>
  <c r="P164" i="6"/>
  <c r="Q164" i="6"/>
  <c r="R164" i="6"/>
  <c r="S164" i="6"/>
  <c r="T164" i="6"/>
  <c r="U164" i="6"/>
  <c r="V164" i="6"/>
  <c r="W164" i="6"/>
  <c r="X164" i="6"/>
  <c r="Y164" i="6"/>
  <c r="Z164" i="6"/>
  <c r="AA164" i="6"/>
  <c r="AB164" i="6"/>
  <c r="AC164" i="6"/>
  <c r="AD164" i="6"/>
  <c r="AE164" i="6"/>
  <c r="P165" i="6"/>
  <c r="Q165" i="6"/>
  <c r="R165" i="6"/>
  <c r="S165" i="6"/>
  <c r="T165" i="6"/>
  <c r="U165" i="6"/>
  <c r="V165" i="6"/>
  <c r="W165" i="6"/>
  <c r="X165" i="6"/>
  <c r="Y165" i="6"/>
  <c r="Z165" i="6"/>
  <c r="AA165" i="6"/>
  <c r="AB165" i="6"/>
  <c r="AC165" i="6"/>
  <c r="AD165" i="6"/>
  <c r="AE165" i="6"/>
  <c r="P166" i="6"/>
  <c r="Q166" i="6"/>
  <c r="R166" i="6"/>
  <c r="S166" i="6"/>
  <c r="T166" i="6"/>
  <c r="U166" i="6"/>
  <c r="V166" i="6"/>
  <c r="W166" i="6"/>
  <c r="X166" i="6"/>
  <c r="Y166" i="6"/>
  <c r="Z166" i="6"/>
  <c r="AA166" i="6"/>
  <c r="AB166" i="6"/>
  <c r="AC166" i="6"/>
  <c r="AD166" i="6"/>
  <c r="AE166" i="6"/>
  <c r="P167" i="6"/>
  <c r="Q167" i="6"/>
  <c r="R167" i="6"/>
  <c r="S167" i="6"/>
  <c r="T167" i="6"/>
  <c r="U167" i="6"/>
  <c r="V167" i="6"/>
  <c r="W167" i="6"/>
  <c r="X167" i="6"/>
  <c r="Y167" i="6"/>
  <c r="Z167" i="6"/>
  <c r="AA167" i="6"/>
  <c r="AB167" i="6"/>
  <c r="AC167" i="6"/>
  <c r="AD167" i="6"/>
  <c r="AE167" i="6"/>
  <c r="P168" i="6"/>
  <c r="Q168" i="6"/>
  <c r="R168" i="6"/>
  <c r="S168" i="6"/>
  <c r="T168" i="6"/>
  <c r="U168" i="6"/>
  <c r="V168" i="6"/>
  <c r="W168" i="6"/>
  <c r="X168" i="6"/>
  <c r="Y168" i="6"/>
  <c r="Z168" i="6"/>
  <c r="AA168" i="6"/>
  <c r="AB168" i="6"/>
  <c r="AC168" i="6"/>
  <c r="AD168" i="6"/>
  <c r="AE168" i="6"/>
  <c r="P169" i="6"/>
  <c r="Q169" i="6"/>
  <c r="R169" i="6"/>
  <c r="S169" i="6"/>
  <c r="T169" i="6"/>
  <c r="U169" i="6"/>
  <c r="V169" i="6"/>
  <c r="W169" i="6"/>
  <c r="X169" i="6"/>
  <c r="Y169" i="6"/>
  <c r="Z169" i="6"/>
  <c r="AA169" i="6"/>
  <c r="AB169" i="6"/>
  <c r="AC169" i="6"/>
  <c r="AD169" i="6"/>
  <c r="AE169" i="6"/>
  <c r="P170" i="6"/>
  <c r="Q170" i="6"/>
  <c r="R170" i="6"/>
  <c r="S170" i="6"/>
  <c r="T170" i="6"/>
  <c r="U170" i="6"/>
  <c r="V170" i="6"/>
  <c r="W170" i="6"/>
  <c r="X170" i="6"/>
  <c r="Y170" i="6"/>
  <c r="Z170" i="6"/>
  <c r="AA170" i="6"/>
  <c r="AB170" i="6"/>
  <c r="AC170" i="6"/>
  <c r="AD170" i="6"/>
  <c r="AE170" i="6"/>
  <c r="P171" i="6"/>
  <c r="Q171" i="6"/>
  <c r="R171" i="6"/>
  <c r="S171" i="6"/>
  <c r="T171" i="6"/>
  <c r="U171" i="6"/>
  <c r="V171" i="6"/>
  <c r="W171" i="6"/>
  <c r="X171" i="6"/>
  <c r="Y171" i="6"/>
  <c r="Z171" i="6"/>
  <c r="AA171" i="6"/>
  <c r="AB171" i="6"/>
  <c r="AC171" i="6"/>
  <c r="AD171" i="6"/>
  <c r="AE171" i="6"/>
  <c r="P172" i="6"/>
  <c r="Q172" i="6"/>
  <c r="R172" i="6"/>
  <c r="S172" i="6"/>
  <c r="T172" i="6"/>
  <c r="U172" i="6"/>
  <c r="V172" i="6"/>
  <c r="W172" i="6"/>
  <c r="X172" i="6"/>
  <c r="Y172" i="6"/>
  <c r="Z172" i="6"/>
  <c r="AA172" i="6"/>
  <c r="AB172" i="6"/>
  <c r="AC172" i="6"/>
  <c r="AD172" i="6"/>
  <c r="AE172" i="6"/>
  <c r="P173" i="6"/>
  <c r="Q173" i="6"/>
  <c r="R173" i="6"/>
  <c r="S173" i="6"/>
  <c r="T173" i="6"/>
  <c r="U173" i="6"/>
  <c r="V173" i="6"/>
  <c r="W173" i="6"/>
  <c r="X173" i="6"/>
  <c r="Y173" i="6"/>
  <c r="Z173" i="6"/>
  <c r="AA173" i="6"/>
  <c r="AB173" i="6"/>
  <c r="AC173" i="6"/>
  <c r="AD173" i="6"/>
  <c r="AE173" i="6"/>
  <c r="P174" i="6"/>
  <c r="Q174" i="6"/>
  <c r="R174" i="6"/>
  <c r="S174" i="6"/>
  <c r="T174" i="6"/>
  <c r="U174" i="6"/>
  <c r="V174" i="6"/>
  <c r="W174" i="6"/>
  <c r="X174" i="6"/>
  <c r="Y174" i="6"/>
  <c r="Z174" i="6"/>
  <c r="AA174" i="6"/>
  <c r="AB174" i="6"/>
  <c r="AC174" i="6"/>
  <c r="AD174" i="6"/>
  <c r="AE174" i="6"/>
  <c r="P175" i="6"/>
  <c r="Q175" i="6"/>
  <c r="R175" i="6"/>
  <c r="S175" i="6"/>
  <c r="T175" i="6"/>
  <c r="U175" i="6"/>
  <c r="V175" i="6"/>
  <c r="W175" i="6"/>
  <c r="X175" i="6"/>
  <c r="Y175" i="6"/>
  <c r="Z175" i="6"/>
  <c r="AA175" i="6"/>
  <c r="AB175" i="6"/>
  <c r="AC175" i="6"/>
  <c r="AD175" i="6"/>
  <c r="AE175" i="6"/>
  <c r="P176" i="6"/>
  <c r="Q176" i="6"/>
  <c r="R176" i="6"/>
  <c r="S176" i="6"/>
  <c r="T176" i="6"/>
  <c r="U176" i="6"/>
  <c r="V176" i="6"/>
  <c r="W176" i="6"/>
  <c r="X176" i="6"/>
  <c r="Y176" i="6"/>
  <c r="Z176" i="6"/>
  <c r="AA176" i="6"/>
  <c r="AB176" i="6"/>
  <c r="AC176" i="6"/>
  <c r="AD176" i="6"/>
  <c r="AE176" i="6"/>
  <c r="P177" i="6"/>
  <c r="Q177" i="6"/>
  <c r="R177" i="6"/>
  <c r="S177" i="6"/>
  <c r="T177" i="6"/>
  <c r="U177" i="6"/>
  <c r="V177" i="6"/>
  <c r="W177" i="6"/>
  <c r="X177" i="6"/>
  <c r="Y177" i="6"/>
  <c r="Z177" i="6"/>
  <c r="AA177" i="6"/>
  <c r="AB177" i="6"/>
  <c r="AC177" i="6"/>
  <c r="AD177" i="6"/>
  <c r="AE177" i="6"/>
  <c r="P178" i="6"/>
  <c r="Q178" i="6"/>
  <c r="R178" i="6"/>
  <c r="S178" i="6"/>
  <c r="T178" i="6"/>
  <c r="U178" i="6"/>
  <c r="V178" i="6"/>
  <c r="W178" i="6"/>
  <c r="X178" i="6"/>
  <c r="Y178" i="6"/>
  <c r="Z178" i="6"/>
  <c r="AA178" i="6"/>
  <c r="AB178" i="6"/>
  <c r="AC178" i="6"/>
  <c r="AD178" i="6"/>
  <c r="AE178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P180" i="6"/>
  <c r="Q180" i="6"/>
  <c r="R180" i="6"/>
  <c r="S180" i="6"/>
  <c r="T180" i="6"/>
  <c r="U180" i="6"/>
  <c r="V180" i="6"/>
  <c r="W180" i="6"/>
  <c r="X180" i="6"/>
  <c r="Y180" i="6"/>
  <c r="Z180" i="6"/>
  <c r="AA180" i="6"/>
  <c r="AB180" i="6"/>
  <c r="AC180" i="6"/>
  <c r="AD180" i="6"/>
  <c r="AE180" i="6"/>
  <c r="P181" i="6"/>
  <c r="Q181" i="6"/>
  <c r="R181" i="6"/>
  <c r="S181" i="6"/>
  <c r="T181" i="6"/>
  <c r="U181" i="6"/>
  <c r="V181" i="6"/>
  <c r="W181" i="6"/>
  <c r="X181" i="6"/>
  <c r="Y181" i="6"/>
  <c r="Z181" i="6"/>
  <c r="AA181" i="6"/>
  <c r="AB181" i="6"/>
  <c r="AC181" i="6"/>
  <c r="AD181" i="6"/>
  <c r="AE181" i="6"/>
  <c r="P182" i="6"/>
  <c r="Q182" i="6"/>
  <c r="R182" i="6"/>
  <c r="S182" i="6"/>
  <c r="T182" i="6"/>
  <c r="U182" i="6"/>
  <c r="V182" i="6"/>
  <c r="W182" i="6"/>
  <c r="X182" i="6"/>
  <c r="Y182" i="6"/>
  <c r="Z182" i="6"/>
  <c r="AA182" i="6"/>
  <c r="AB182" i="6"/>
  <c r="AC182" i="6"/>
  <c r="AD182" i="6"/>
  <c r="AE182" i="6"/>
  <c r="P183" i="6"/>
  <c r="Q183" i="6"/>
  <c r="R183" i="6"/>
  <c r="S183" i="6"/>
  <c r="T183" i="6"/>
  <c r="U183" i="6"/>
  <c r="V183" i="6"/>
  <c r="W183" i="6"/>
  <c r="X183" i="6"/>
  <c r="Y183" i="6"/>
  <c r="Z183" i="6"/>
  <c r="AA183" i="6"/>
  <c r="AB183" i="6"/>
  <c r="AC183" i="6"/>
  <c r="AD183" i="6"/>
  <c r="AE183" i="6"/>
  <c r="P184" i="6"/>
  <c r="Q184" i="6"/>
  <c r="R184" i="6"/>
  <c r="S184" i="6"/>
  <c r="T184" i="6"/>
  <c r="U184" i="6"/>
  <c r="V184" i="6"/>
  <c r="W184" i="6"/>
  <c r="X184" i="6"/>
  <c r="Y184" i="6"/>
  <c r="Z184" i="6"/>
  <c r="AA184" i="6"/>
  <c r="AB184" i="6"/>
  <c r="AC184" i="6"/>
  <c r="AD184" i="6"/>
  <c r="AE184" i="6"/>
  <c r="P185" i="6"/>
  <c r="Q185" i="6"/>
  <c r="R185" i="6"/>
  <c r="S185" i="6"/>
  <c r="T185" i="6"/>
  <c r="U185" i="6"/>
  <c r="V185" i="6"/>
  <c r="W185" i="6"/>
  <c r="X185" i="6"/>
  <c r="Y185" i="6"/>
  <c r="Z185" i="6"/>
  <c r="AA185" i="6"/>
  <c r="AB185" i="6"/>
  <c r="AC185" i="6"/>
  <c r="AD185" i="6"/>
  <c r="AE185" i="6"/>
  <c r="P186" i="6"/>
  <c r="Q186" i="6"/>
  <c r="R186" i="6"/>
  <c r="S186" i="6"/>
  <c r="T186" i="6"/>
  <c r="U186" i="6"/>
  <c r="V186" i="6"/>
  <c r="W186" i="6"/>
  <c r="X186" i="6"/>
  <c r="Y186" i="6"/>
  <c r="Z186" i="6"/>
  <c r="AA186" i="6"/>
  <c r="AB186" i="6"/>
  <c r="AC186" i="6"/>
  <c r="AD186" i="6"/>
  <c r="AE186" i="6"/>
  <c r="P187" i="6"/>
  <c r="Q187" i="6"/>
  <c r="R187" i="6"/>
  <c r="S187" i="6"/>
  <c r="T187" i="6"/>
  <c r="U187" i="6"/>
  <c r="V187" i="6"/>
  <c r="W187" i="6"/>
  <c r="X187" i="6"/>
  <c r="Y187" i="6"/>
  <c r="Z187" i="6"/>
  <c r="AA187" i="6"/>
  <c r="AB187" i="6"/>
  <c r="AC187" i="6"/>
  <c r="AD187" i="6"/>
  <c r="AE187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P189" i="6"/>
  <c r="Q189" i="6"/>
  <c r="R189" i="6"/>
  <c r="S189" i="6"/>
  <c r="T189" i="6"/>
  <c r="U189" i="6"/>
  <c r="V189" i="6"/>
  <c r="W189" i="6"/>
  <c r="X189" i="6"/>
  <c r="Y189" i="6"/>
  <c r="Z189" i="6"/>
  <c r="AA189" i="6"/>
  <c r="AB189" i="6"/>
  <c r="AC189" i="6"/>
  <c r="AD189" i="6"/>
  <c r="AE189" i="6"/>
  <c r="P190" i="6"/>
  <c r="Q190" i="6"/>
  <c r="R190" i="6"/>
  <c r="S190" i="6"/>
  <c r="T190" i="6"/>
  <c r="U190" i="6"/>
  <c r="V190" i="6"/>
  <c r="W190" i="6"/>
  <c r="X190" i="6"/>
  <c r="Y190" i="6"/>
  <c r="Z190" i="6"/>
  <c r="AA190" i="6"/>
  <c r="AB190" i="6"/>
  <c r="AC190" i="6"/>
  <c r="AD190" i="6"/>
  <c r="AE190" i="6"/>
  <c r="P191" i="6"/>
  <c r="Q191" i="6"/>
  <c r="R191" i="6"/>
  <c r="S191" i="6"/>
  <c r="T191" i="6"/>
  <c r="U191" i="6"/>
  <c r="V191" i="6"/>
  <c r="W191" i="6"/>
  <c r="X191" i="6"/>
  <c r="Y191" i="6"/>
  <c r="Z191" i="6"/>
  <c r="AA191" i="6"/>
  <c r="AB191" i="6"/>
  <c r="AC191" i="6"/>
  <c r="AD191" i="6"/>
  <c r="AE191" i="6"/>
  <c r="P192" i="6"/>
  <c r="Q192" i="6"/>
  <c r="R192" i="6"/>
  <c r="S192" i="6"/>
  <c r="T192" i="6"/>
  <c r="U192" i="6"/>
  <c r="V192" i="6"/>
  <c r="W192" i="6"/>
  <c r="X192" i="6"/>
  <c r="Y192" i="6"/>
  <c r="Z192" i="6"/>
  <c r="AA192" i="6"/>
  <c r="AB192" i="6"/>
  <c r="AC192" i="6"/>
  <c r="AD192" i="6"/>
  <c r="AE192" i="6"/>
  <c r="P193" i="6"/>
  <c r="Q193" i="6"/>
  <c r="R193" i="6"/>
  <c r="S193" i="6"/>
  <c r="T193" i="6"/>
  <c r="U193" i="6"/>
  <c r="V193" i="6"/>
  <c r="W193" i="6"/>
  <c r="X193" i="6"/>
  <c r="Y193" i="6"/>
  <c r="Z193" i="6"/>
  <c r="AA193" i="6"/>
  <c r="AB193" i="6"/>
  <c r="AC193" i="6"/>
  <c r="AD193" i="6"/>
  <c r="AE193" i="6"/>
  <c r="P194" i="6"/>
  <c r="Q194" i="6"/>
  <c r="R194" i="6"/>
  <c r="S194" i="6"/>
  <c r="T194" i="6"/>
  <c r="U194" i="6"/>
  <c r="V194" i="6"/>
  <c r="W194" i="6"/>
  <c r="X194" i="6"/>
  <c r="Y194" i="6"/>
  <c r="Z194" i="6"/>
  <c r="AA194" i="6"/>
  <c r="AB194" i="6"/>
  <c r="AC194" i="6"/>
  <c r="AD194" i="6"/>
  <c r="AE194" i="6"/>
  <c r="P195" i="6"/>
  <c r="Q195" i="6"/>
  <c r="R195" i="6"/>
  <c r="S195" i="6"/>
  <c r="T195" i="6"/>
  <c r="U195" i="6"/>
  <c r="V195" i="6"/>
  <c r="W195" i="6"/>
  <c r="X195" i="6"/>
  <c r="Y195" i="6"/>
  <c r="Z195" i="6"/>
  <c r="AA195" i="6"/>
  <c r="AB195" i="6"/>
  <c r="AC195" i="6"/>
  <c r="AD195" i="6"/>
  <c r="AE195" i="6"/>
  <c r="P196" i="6"/>
  <c r="Q196" i="6"/>
  <c r="R196" i="6"/>
  <c r="S196" i="6"/>
  <c r="T196" i="6"/>
  <c r="U196" i="6"/>
  <c r="V196" i="6"/>
  <c r="W196" i="6"/>
  <c r="X196" i="6"/>
  <c r="Y196" i="6"/>
  <c r="Z196" i="6"/>
  <c r="AA196" i="6"/>
  <c r="AB196" i="6"/>
  <c r="AC196" i="6"/>
  <c r="AD196" i="6"/>
  <c r="AE196" i="6"/>
  <c r="P197" i="6"/>
  <c r="Q197" i="6"/>
  <c r="R197" i="6"/>
  <c r="S197" i="6"/>
  <c r="T197" i="6"/>
  <c r="U197" i="6"/>
  <c r="V197" i="6"/>
  <c r="W197" i="6"/>
  <c r="X197" i="6"/>
  <c r="Y197" i="6"/>
  <c r="Z197" i="6"/>
  <c r="AA197" i="6"/>
  <c r="AB197" i="6"/>
  <c r="AC197" i="6"/>
  <c r="AD197" i="6"/>
  <c r="AE197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P199" i="6"/>
  <c r="Q199" i="6"/>
  <c r="R199" i="6"/>
  <c r="S199" i="6"/>
  <c r="T199" i="6"/>
  <c r="U199" i="6"/>
  <c r="V199" i="6"/>
  <c r="W199" i="6"/>
  <c r="X199" i="6"/>
  <c r="Y199" i="6"/>
  <c r="Z199" i="6"/>
  <c r="AA199" i="6"/>
  <c r="AB199" i="6"/>
  <c r="AC199" i="6"/>
  <c r="AD199" i="6"/>
  <c r="AE199" i="6"/>
  <c r="P200" i="6"/>
  <c r="Q200" i="6"/>
  <c r="R200" i="6"/>
  <c r="S200" i="6"/>
  <c r="T200" i="6"/>
  <c r="U200" i="6"/>
  <c r="V200" i="6"/>
  <c r="W200" i="6"/>
  <c r="X200" i="6"/>
  <c r="Y200" i="6"/>
  <c r="Z200" i="6"/>
  <c r="AA200" i="6"/>
  <c r="AB200" i="6"/>
  <c r="AC200" i="6"/>
  <c r="AD200" i="6"/>
  <c r="AE200" i="6"/>
  <c r="P201" i="6"/>
  <c r="Q201" i="6"/>
  <c r="R201" i="6"/>
  <c r="S201" i="6"/>
  <c r="T201" i="6"/>
  <c r="U201" i="6"/>
  <c r="V201" i="6"/>
  <c r="W201" i="6"/>
  <c r="X201" i="6"/>
  <c r="Y201" i="6"/>
  <c r="Z201" i="6"/>
  <c r="AA201" i="6"/>
  <c r="AB201" i="6"/>
  <c r="AC201" i="6"/>
  <c r="AD201" i="6"/>
  <c r="AE201" i="6"/>
  <c r="P202" i="6"/>
  <c r="Q202" i="6"/>
  <c r="R202" i="6"/>
  <c r="S202" i="6"/>
  <c r="T202" i="6"/>
  <c r="U202" i="6"/>
  <c r="V202" i="6"/>
  <c r="W202" i="6"/>
  <c r="X202" i="6"/>
  <c r="Y202" i="6"/>
  <c r="Z202" i="6"/>
  <c r="AA202" i="6"/>
  <c r="AB202" i="6"/>
  <c r="AC202" i="6"/>
  <c r="AD202" i="6"/>
  <c r="AE202" i="6"/>
  <c r="P203" i="6"/>
  <c r="Q203" i="6"/>
  <c r="R203" i="6"/>
  <c r="S203" i="6"/>
  <c r="T203" i="6"/>
  <c r="U203" i="6"/>
  <c r="V203" i="6"/>
  <c r="W203" i="6"/>
  <c r="X203" i="6"/>
  <c r="Y203" i="6"/>
  <c r="Z203" i="6"/>
  <c r="AA203" i="6"/>
  <c r="AB203" i="6"/>
  <c r="AC203" i="6"/>
  <c r="AD203" i="6"/>
  <c r="AE203" i="6"/>
  <c r="P204" i="6"/>
  <c r="Q204" i="6"/>
  <c r="R204" i="6"/>
  <c r="S204" i="6"/>
  <c r="T204" i="6"/>
  <c r="U204" i="6"/>
  <c r="V204" i="6"/>
  <c r="W204" i="6"/>
  <c r="X204" i="6"/>
  <c r="Y204" i="6"/>
  <c r="Z204" i="6"/>
  <c r="AA204" i="6"/>
  <c r="AB204" i="6"/>
  <c r="AC204" i="6"/>
  <c r="AD204" i="6"/>
  <c r="AE204" i="6"/>
  <c r="P205" i="6"/>
  <c r="Q205" i="6"/>
  <c r="R205" i="6"/>
  <c r="S205" i="6"/>
  <c r="T205" i="6"/>
  <c r="U205" i="6"/>
  <c r="V205" i="6"/>
  <c r="W205" i="6"/>
  <c r="X205" i="6"/>
  <c r="Y205" i="6"/>
  <c r="Z205" i="6"/>
  <c r="AA205" i="6"/>
  <c r="AB205" i="6"/>
  <c r="AC205" i="6"/>
  <c r="AD205" i="6"/>
  <c r="AE205" i="6"/>
  <c r="P206" i="6"/>
  <c r="Q206" i="6"/>
  <c r="R206" i="6"/>
  <c r="S206" i="6"/>
  <c r="T206" i="6"/>
  <c r="U206" i="6"/>
  <c r="V206" i="6"/>
  <c r="W206" i="6"/>
  <c r="X206" i="6"/>
  <c r="Y206" i="6"/>
  <c r="Z206" i="6"/>
  <c r="AA206" i="6"/>
  <c r="AB206" i="6"/>
  <c r="AC206" i="6"/>
  <c r="AD206" i="6"/>
  <c r="AE206" i="6"/>
  <c r="P207" i="6"/>
  <c r="Q207" i="6"/>
  <c r="R207" i="6"/>
  <c r="S207" i="6"/>
  <c r="T207" i="6"/>
  <c r="U207" i="6"/>
  <c r="V207" i="6"/>
  <c r="W207" i="6"/>
  <c r="X207" i="6"/>
  <c r="Y207" i="6"/>
  <c r="Z207" i="6"/>
  <c r="AA207" i="6"/>
  <c r="AB207" i="6"/>
  <c r="AC207" i="6"/>
  <c r="AD207" i="6"/>
  <c r="AE207" i="6"/>
  <c r="K10" i="7"/>
  <c r="K11" i="7"/>
  <c r="O9" i="6" s="1"/>
  <c r="AG5" i="6" l="1"/>
  <c r="AH5" i="6"/>
  <c r="AI5" i="6"/>
  <c r="AJ5" i="6"/>
  <c r="O5" i="6"/>
  <c r="P5" i="6"/>
  <c r="Q5" i="6"/>
  <c r="R5" i="6"/>
  <c r="S5" i="6"/>
  <c r="T5" i="6"/>
  <c r="U5" i="6"/>
  <c r="V5" i="6"/>
  <c r="W5" i="6"/>
  <c r="X5" i="6"/>
  <c r="Y5" i="6"/>
  <c r="Z5" i="6"/>
  <c r="AA5" i="6"/>
  <c r="AB5" i="6"/>
  <c r="AC5" i="6"/>
  <c r="AD5" i="6"/>
  <c r="AE5" i="6"/>
  <c r="AW5" i="6"/>
  <c r="AV5" i="6"/>
  <c r="AU5" i="6"/>
  <c r="AT5" i="6"/>
  <c r="AS5" i="6"/>
  <c r="AR5" i="6"/>
  <c r="AQ5" i="6"/>
  <c r="AP5" i="6"/>
  <c r="AO5" i="6"/>
  <c r="AN5" i="6"/>
  <c r="AM5" i="6"/>
  <c r="AL5" i="6"/>
  <c r="AK5" i="6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G21" i="29"/>
  <c r="G17" i="29"/>
  <c r="G18" i="29"/>
  <c r="G20" i="29"/>
  <c r="G19" i="29"/>
  <c r="G16" i="29"/>
  <c r="R18" i="29" l="1"/>
  <c r="C5" i="29"/>
  <c r="C4" i="29"/>
  <c r="U7" i="4"/>
  <c r="U8" i="4"/>
  <c r="T4" i="4"/>
  <c r="D50" i="29"/>
  <c r="D49" i="29"/>
  <c r="D38" i="29"/>
  <c r="D39" i="29"/>
  <c r="D40" i="29"/>
  <c r="D41" i="29"/>
  <c r="D42" i="29"/>
  <c r="D37" i="29"/>
  <c r="D35" i="29"/>
  <c r="D45" i="29" l="1"/>
  <c r="D46" i="29"/>
  <c r="D44" i="29"/>
  <c r="D32" i="29"/>
  <c r="D33" i="29"/>
  <c r="D34" i="29"/>
  <c r="E4" i="4" l="1"/>
  <c r="B6" i="9" l="1"/>
  <c r="A3" i="6" l="1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10" i="7"/>
  <c r="C6" i="29" l="1"/>
  <c r="C8" i="29"/>
  <c r="C7" i="29"/>
  <c r="C14" i="29"/>
  <c r="J72" i="29"/>
  <c r="J71" i="29"/>
  <c r="J66" i="29"/>
  <c r="G22" i="29"/>
  <c r="H12" i="29" l="1"/>
  <c r="U9" i="4" l="1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8" i="5"/>
  <c r="C8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B17" i="5"/>
  <c r="C17" i="5"/>
  <c r="B18" i="5"/>
  <c r="C18" i="5"/>
  <c r="B19" i="5"/>
  <c r="C19" i="5"/>
  <c r="B20" i="5"/>
  <c r="C20" i="5"/>
  <c r="B21" i="5"/>
  <c r="C21" i="5"/>
  <c r="B22" i="5"/>
  <c r="C22" i="5"/>
  <c r="B23" i="5"/>
  <c r="C23" i="5"/>
  <c r="B24" i="5"/>
  <c r="C24" i="5"/>
  <c r="B25" i="5"/>
  <c r="C25" i="5"/>
  <c r="B26" i="5"/>
  <c r="C26" i="5"/>
  <c r="B27" i="5"/>
  <c r="C27" i="5"/>
  <c r="B28" i="5"/>
  <c r="C28" i="5"/>
  <c r="B29" i="5"/>
  <c r="C29" i="5"/>
  <c r="B30" i="5"/>
  <c r="C30" i="5"/>
  <c r="B31" i="5"/>
  <c r="C31" i="5"/>
  <c r="B32" i="5"/>
  <c r="C32" i="5"/>
  <c r="B33" i="5"/>
  <c r="C33" i="5"/>
  <c r="B34" i="5"/>
  <c r="C34" i="5"/>
  <c r="B35" i="5"/>
  <c r="C35" i="5"/>
  <c r="B36" i="5"/>
  <c r="C36" i="5"/>
  <c r="B37" i="5"/>
  <c r="C37" i="5"/>
  <c r="B38" i="5"/>
  <c r="C38" i="5"/>
  <c r="B39" i="5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A48" i="5"/>
  <c r="B48" i="5"/>
  <c r="C48" i="5"/>
  <c r="A49" i="5"/>
  <c r="B49" i="5"/>
  <c r="C49" i="5"/>
  <c r="A50" i="5"/>
  <c r="B50" i="5"/>
  <c r="C50" i="5"/>
  <c r="A51" i="5"/>
  <c r="B51" i="5"/>
  <c r="C51" i="5"/>
  <c r="A52" i="5"/>
  <c r="B52" i="5"/>
  <c r="C52" i="5"/>
  <c r="A53" i="5"/>
  <c r="B53" i="5"/>
  <c r="C53" i="5"/>
  <c r="A54" i="5"/>
  <c r="B54" i="5"/>
  <c r="C54" i="5"/>
  <c r="A55" i="5"/>
  <c r="B55" i="5"/>
  <c r="C55" i="5"/>
  <c r="A56" i="5"/>
  <c r="B56" i="5"/>
  <c r="C56" i="5"/>
  <c r="A57" i="5"/>
  <c r="B57" i="5"/>
  <c r="C57" i="5"/>
  <c r="A58" i="5"/>
  <c r="B58" i="5"/>
  <c r="C58" i="5"/>
  <c r="A59" i="5"/>
  <c r="B59" i="5"/>
  <c r="C59" i="5"/>
  <c r="A60" i="5"/>
  <c r="B60" i="5"/>
  <c r="C60" i="5"/>
  <c r="A61" i="5"/>
  <c r="B61" i="5"/>
  <c r="C61" i="5"/>
  <c r="A62" i="5"/>
  <c r="B62" i="5"/>
  <c r="C62" i="5"/>
  <c r="A63" i="5"/>
  <c r="B63" i="5"/>
  <c r="C63" i="5"/>
  <c r="A64" i="5"/>
  <c r="B64" i="5"/>
  <c r="C64" i="5"/>
  <c r="A65" i="5"/>
  <c r="B65" i="5"/>
  <c r="C65" i="5"/>
  <c r="A66" i="5"/>
  <c r="B66" i="5"/>
  <c r="C66" i="5"/>
  <c r="A67" i="5"/>
  <c r="B67" i="5"/>
  <c r="C67" i="5"/>
  <c r="A68" i="5"/>
  <c r="B68" i="5"/>
  <c r="C68" i="5"/>
  <c r="A69" i="5"/>
  <c r="B69" i="5"/>
  <c r="C69" i="5"/>
  <c r="A70" i="5"/>
  <c r="B70" i="5"/>
  <c r="C70" i="5"/>
  <c r="A71" i="5"/>
  <c r="B71" i="5"/>
  <c r="C71" i="5"/>
  <c r="A72" i="5"/>
  <c r="B72" i="5"/>
  <c r="C72" i="5"/>
  <c r="A73" i="5"/>
  <c r="B73" i="5"/>
  <c r="C73" i="5"/>
  <c r="A74" i="5"/>
  <c r="B74" i="5"/>
  <c r="C74" i="5"/>
  <c r="A75" i="5"/>
  <c r="B75" i="5"/>
  <c r="C75" i="5"/>
  <c r="A76" i="5"/>
  <c r="B76" i="5"/>
  <c r="C76" i="5"/>
  <c r="A77" i="5"/>
  <c r="B77" i="5"/>
  <c r="C77" i="5"/>
  <c r="A78" i="5"/>
  <c r="B78" i="5"/>
  <c r="C78" i="5"/>
  <c r="A79" i="5"/>
  <c r="B79" i="5"/>
  <c r="C79" i="5"/>
  <c r="A80" i="5"/>
  <c r="B80" i="5"/>
  <c r="C80" i="5"/>
  <c r="A81" i="5"/>
  <c r="B81" i="5"/>
  <c r="C81" i="5"/>
  <c r="A82" i="5"/>
  <c r="B82" i="5"/>
  <c r="C82" i="5"/>
  <c r="A83" i="5"/>
  <c r="B83" i="5"/>
  <c r="C83" i="5"/>
  <c r="A84" i="5"/>
  <c r="B84" i="5"/>
  <c r="C84" i="5"/>
  <c r="A85" i="5"/>
  <c r="B85" i="5"/>
  <c r="C85" i="5"/>
  <c r="A86" i="5"/>
  <c r="B86" i="5"/>
  <c r="C86" i="5"/>
  <c r="A87" i="5"/>
  <c r="B87" i="5"/>
  <c r="C87" i="5"/>
  <c r="A88" i="5"/>
  <c r="B88" i="5"/>
  <c r="C88" i="5"/>
  <c r="A89" i="5"/>
  <c r="B89" i="5"/>
  <c r="C89" i="5"/>
  <c r="A90" i="5"/>
  <c r="B90" i="5"/>
  <c r="C90" i="5"/>
  <c r="A91" i="5"/>
  <c r="B91" i="5"/>
  <c r="C91" i="5"/>
  <c r="A92" i="5"/>
  <c r="B92" i="5"/>
  <c r="C92" i="5"/>
  <c r="A93" i="5"/>
  <c r="B93" i="5"/>
  <c r="C93" i="5"/>
  <c r="A94" i="5"/>
  <c r="B94" i="5"/>
  <c r="C94" i="5"/>
  <c r="A95" i="5"/>
  <c r="B95" i="5"/>
  <c r="C95" i="5"/>
  <c r="A96" i="5"/>
  <c r="B96" i="5"/>
  <c r="C96" i="5"/>
  <c r="A97" i="5"/>
  <c r="B97" i="5"/>
  <c r="C97" i="5"/>
  <c r="A98" i="5"/>
  <c r="B98" i="5"/>
  <c r="C98" i="5"/>
  <c r="A99" i="5"/>
  <c r="B99" i="5"/>
  <c r="C99" i="5"/>
  <c r="A100" i="5"/>
  <c r="B100" i="5"/>
  <c r="C100" i="5"/>
  <c r="A101" i="5"/>
  <c r="B101" i="5"/>
  <c r="C101" i="5"/>
  <c r="A102" i="5"/>
  <c r="B102" i="5"/>
  <c r="C102" i="5"/>
  <c r="A103" i="5"/>
  <c r="B103" i="5"/>
  <c r="C103" i="5"/>
  <c r="A104" i="5"/>
  <c r="B104" i="5"/>
  <c r="C104" i="5"/>
  <c r="A105" i="5"/>
  <c r="B105" i="5"/>
  <c r="C105" i="5"/>
  <c r="A106" i="5"/>
  <c r="B106" i="5"/>
  <c r="C106" i="5"/>
  <c r="A107" i="5"/>
  <c r="B107" i="5"/>
  <c r="C107" i="5"/>
  <c r="A108" i="5"/>
  <c r="B108" i="5"/>
  <c r="C108" i="5"/>
  <c r="A109" i="5"/>
  <c r="B109" i="5"/>
  <c r="C109" i="5"/>
  <c r="A110" i="5"/>
  <c r="B110" i="5"/>
  <c r="C110" i="5"/>
  <c r="A111" i="5"/>
  <c r="B111" i="5"/>
  <c r="C111" i="5"/>
  <c r="A112" i="5"/>
  <c r="B112" i="5"/>
  <c r="C112" i="5"/>
  <c r="A113" i="5"/>
  <c r="B113" i="5"/>
  <c r="C113" i="5"/>
  <c r="A114" i="5"/>
  <c r="B114" i="5"/>
  <c r="C114" i="5"/>
  <c r="A115" i="5"/>
  <c r="B115" i="5"/>
  <c r="C115" i="5"/>
  <c r="A116" i="5"/>
  <c r="B116" i="5"/>
  <c r="C116" i="5"/>
  <c r="A117" i="5"/>
  <c r="B117" i="5"/>
  <c r="C117" i="5"/>
  <c r="A118" i="5"/>
  <c r="B118" i="5"/>
  <c r="C118" i="5"/>
  <c r="A119" i="5"/>
  <c r="B119" i="5"/>
  <c r="C119" i="5"/>
  <c r="A120" i="5"/>
  <c r="B120" i="5"/>
  <c r="C120" i="5"/>
  <c r="A121" i="5"/>
  <c r="B121" i="5"/>
  <c r="C121" i="5"/>
  <c r="A122" i="5"/>
  <c r="B122" i="5"/>
  <c r="C122" i="5"/>
  <c r="A123" i="5"/>
  <c r="B123" i="5"/>
  <c r="C123" i="5"/>
  <c r="A124" i="5"/>
  <c r="B124" i="5"/>
  <c r="C124" i="5"/>
  <c r="A125" i="5"/>
  <c r="B125" i="5"/>
  <c r="C125" i="5"/>
  <c r="A126" i="5"/>
  <c r="B126" i="5"/>
  <c r="C126" i="5"/>
  <c r="A127" i="5"/>
  <c r="B127" i="5"/>
  <c r="C127" i="5"/>
  <c r="A128" i="5"/>
  <c r="B128" i="5"/>
  <c r="C128" i="5"/>
  <c r="A129" i="5"/>
  <c r="B129" i="5"/>
  <c r="C129" i="5"/>
  <c r="A130" i="5"/>
  <c r="B130" i="5"/>
  <c r="C130" i="5"/>
  <c r="A131" i="5"/>
  <c r="B131" i="5"/>
  <c r="C131" i="5"/>
  <c r="A132" i="5"/>
  <c r="B132" i="5"/>
  <c r="C132" i="5"/>
  <c r="A133" i="5"/>
  <c r="B133" i="5"/>
  <c r="C133" i="5"/>
  <c r="A134" i="5"/>
  <c r="B134" i="5"/>
  <c r="C134" i="5"/>
  <c r="A135" i="5"/>
  <c r="B135" i="5"/>
  <c r="C135" i="5"/>
  <c r="A136" i="5"/>
  <c r="B136" i="5"/>
  <c r="C136" i="5"/>
  <c r="A137" i="5"/>
  <c r="B137" i="5"/>
  <c r="C137" i="5"/>
  <c r="A138" i="5"/>
  <c r="B138" i="5"/>
  <c r="C138" i="5"/>
  <c r="A139" i="5"/>
  <c r="B139" i="5"/>
  <c r="C139" i="5"/>
  <c r="A140" i="5"/>
  <c r="B140" i="5"/>
  <c r="C140" i="5"/>
  <c r="A141" i="5"/>
  <c r="B141" i="5"/>
  <c r="C141" i="5"/>
  <c r="A142" i="5"/>
  <c r="B142" i="5"/>
  <c r="C142" i="5"/>
  <c r="A143" i="5"/>
  <c r="B143" i="5"/>
  <c r="C143" i="5"/>
  <c r="A144" i="5"/>
  <c r="B144" i="5"/>
  <c r="C144" i="5"/>
  <c r="A145" i="5"/>
  <c r="B145" i="5"/>
  <c r="C145" i="5"/>
  <c r="A146" i="5"/>
  <c r="B146" i="5"/>
  <c r="C146" i="5"/>
  <c r="A147" i="5"/>
  <c r="B147" i="5"/>
  <c r="C147" i="5"/>
  <c r="A148" i="5"/>
  <c r="B148" i="5"/>
  <c r="C148" i="5"/>
  <c r="A149" i="5"/>
  <c r="B149" i="5"/>
  <c r="C149" i="5"/>
  <c r="A150" i="5"/>
  <c r="B150" i="5"/>
  <c r="C150" i="5"/>
  <c r="A151" i="5"/>
  <c r="B151" i="5"/>
  <c r="C151" i="5"/>
  <c r="A152" i="5"/>
  <c r="B152" i="5"/>
  <c r="C152" i="5"/>
  <c r="A153" i="5"/>
  <c r="B153" i="5"/>
  <c r="C153" i="5"/>
  <c r="A154" i="5"/>
  <c r="B154" i="5"/>
  <c r="C154" i="5"/>
  <c r="A155" i="5"/>
  <c r="B155" i="5"/>
  <c r="C155" i="5"/>
  <c r="A156" i="5"/>
  <c r="B156" i="5"/>
  <c r="C156" i="5"/>
  <c r="A157" i="5"/>
  <c r="B157" i="5"/>
  <c r="C157" i="5"/>
  <c r="A158" i="5"/>
  <c r="B158" i="5"/>
  <c r="C158" i="5"/>
  <c r="A159" i="5"/>
  <c r="B159" i="5"/>
  <c r="C159" i="5"/>
  <c r="A160" i="5"/>
  <c r="B160" i="5"/>
  <c r="C160" i="5"/>
  <c r="A161" i="5"/>
  <c r="B161" i="5"/>
  <c r="C161" i="5"/>
  <c r="A162" i="5"/>
  <c r="B162" i="5"/>
  <c r="C162" i="5"/>
  <c r="A163" i="5"/>
  <c r="B163" i="5"/>
  <c r="C163" i="5"/>
  <c r="A164" i="5"/>
  <c r="B164" i="5"/>
  <c r="C164" i="5"/>
  <c r="A165" i="5"/>
  <c r="B165" i="5"/>
  <c r="C165" i="5"/>
  <c r="A166" i="5"/>
  <c r="B166" i="5"/>
  <c r="C166" i="5"/>
  <c r="A167" i="5"/>
  <c r="B167" i="5"/>
  <c r="C167" i="5"/>
  <c r="A168" i="5"/>
  <c r="B168" i="5"/>
  <c r="C168" i="5"/>
  <c r="A169" i="5"/>
  <c r="B169" i="5"/>
  <c r="C169" i="5"/>
  <c r="A170" i="5"/>
  <c r="B170" i="5"/>
  <c r="C170" i="5"/>
  <c r="A171" i="5"/>
  <c r="B171" i="5"/>
  <c r="C171" i="5"/>
  <c r="A172" i="5"/>
  <c r="B172" i="5"/>
  <c r="C172" i="5"/>
  <c r="A173" i="5"/>
  <c r="B173" i="5"/>
  <c r="C173" i="5"/>
  <c r="A174" i="5"/>
  <c r="B174" i="5"/>
  <c r="C174" i="5"/>
  <c r="A175" i="5"/>
  <c r="B175" i="5"/>
  <c r="C175" i="5"/>
  <c r="A176" i="5"/>
  <c r="B176" i="5"/>
  <c r="C176" i="5"/>
  <c r="A177" i="5"/>
  <c r="B177" i="5"/>
  <c r="C177" i="5"/>
  <c r="A178" i="5"/>
  <c r="B178" i="5"/>
  <c r="C178" i="5"/>
  <c r="A179" i="5"/>
  <c r="B179" i="5"/>
  <c r="C179" i="5"/>
  <c r="A180" i="5"/>
  <c r="B180" i="5"/>
  <c r="C180" i="5"/>
  <c r="A181" i="5"/>
  <c r="B181" i="5"/>
  <c r="C181" i="5"/>
  <c r="A182" i="5"/>
  <c r="B182" i="5"/>
  <c r="C182" i="5"/>
  <c r="A183" i="5"/>
  <c r="B183" i="5"/>
  <c r="C183" i="5"/>
  <c r="A184" i="5"/>
  <c r="B184" i="5"/>
  <c r="C184" i="5"/>
  <c r="A185" i="5"/>
  <c r="B185" i="5"/>
  <c r="C185" i="5"/>
  <c r="A186" i="5"/>
  <c r="B186" i="5"/>
  <c r="C186" i="5"/>
  <c r="A187" i="5"/>
  <c r="B187" i="5"/>
  <c r="C187" i="5"/>
  <c r="A188" i="5"/>
  <c r="B188" i="5"/>
  <c r="C188" i="5"/>
  <c r="A189" i="5"/>
  <c r="B189" i="5"/>
  <c r="C189" i="5"/>
  <c r="A190" i="5"/>
  <c r="B190" i="5"/>
  <c r="C190" i="5"/>
  <c r="A191" i="5"/>
  <c r="B191" i="5"/>
  <c r="C191" i="5"/>
  <c r="A192" i="5"/>
  <c r="B192" i="5"/>
  <c r="C192" i="5"/>
  <c r="A193" i="5"/>
  <c r="B193" i="5"/>
  <c r="C193" i="5"/>
  <c r="A194" i="5"/>
  <c r="B194" i="5"/>
  <c r="C194" i="5"/>
  <c r="A195" i="5"/>
  <c r="B195" i="5"/>
  <c r="C195" i="5"/>
  <c r="A196" i="5"/>
  <c r="B196" i="5"/>
  <c r="C196" i="5"/>
  <c r="A197" i="5"/>
  <c r="B197" i="5"/>
  <c r="C197" i="5"/>
  <c r="A198" i="5"/>
  <c r="B198" i="5"/>
  <c r="C198" i="5"/>
  <c r="A199" i="5"/>
  <c r="B199" i="5"/>
  <c r="C199" i="5"/>
  <c r="A200" i="5"/>
  <c r="B200" i="5"/>
  <c r="C200" i="5"/>
  <c r="A201" i="5"/>
  <c r="B201" i="5"/>
  <c r="C201" i="5"/>
  <c r="A202" i="5"/>
  <c r="B202" i="5"/>
  <c r="C202" i="5"/>
  <c r="A203" i="5"/>
  <c r="B203" i="5"/>
  <c r="C203" i="5"/>
  <c r="A204" i="5"/>
  <c r="B204" i="5"/>
  <c r="C204" i="5"/>
  <c r="A205" i="5"/>
  <c r="B205" i="5"/>
  <c r="C205" i="5"/>
  <c r="A206" i="5"/>
  <c r="B206" i="5"/>
  <c r="C206" i="5"/>
  <c r="A207" i="5"/>
  <c r="B207" i="5"/>
  <c r="C207" i="5"/>
  <c r="B8" i="5"/>
  <c r="A8" i="5"/>
  <c r="B8" i="4"/>
  <c r="C8" i="4"/>
  <c r="B9" i="4"/>
  <c r="C9" i="4"/>
  <c r="B10" i="4"/>
  <c r="C10" i="4"/>
  <c r="B11" i="4"/>
  <c r="C11" i="4"/>
  <c r="B12" i="4"/>
  <c r="C12" i="4"/>
  <c r="B13" i="4"/>
  <c r="C13" i="4"/>
  <c r="B14" i="4"/>
  <c r="C14" i="4"/>
  <c r="B15" i="4"/>
  <c r="C15" i="4"/>
  <c r="B16" i="4"/>
  <c r="C16" i="4"/>
  <c r="B17" i="4"/>
  <c r="C17" i="4"/>
  <c r="B18" i="4"/>
  <c r="C18" i="4"/>
  <c r="B19" i="4"/>
  <c r="C19" i="4"/>
  <c r="B20" i="4"/>
  <c r="C20" i="4"/>
  <c r="B21" i="4"/>
  <c r="C21" i="4"/>
  <c r="B22" i="4"/>
  <c r="C22" i="4"/>
  <c r="B23" i="4"/>
  <c r="C23" i="4"/>
  <c r="B24" i="4"/>
  <c r="C24" i="4"/>
  <c r="B25" i="4"/>
  <c r="C25" i="4"/>
  <c r="B26" i="4"/>
  <c r="C26" i="4"/>
  <c r="B27" i="4"/>
  <c r="C27" i="4"/>
  <c r="B28" i="4"/>
  <c r="C28" i="4"/>
  <c r="B29" i="4"/>
  <c r="C29" i="4"/>
  <c r="B30" i="4"/>
  <c r="C30" i="4"/>
  <c r="B31" i="4"/>
  <c r="C31" i="4"/>
  <c r="B32" i="4"/>
  <c r="C32" i="4"/>
  <c r="B33" i="4"/>
  <c r="C33" i="4"/>
  <c r="B34" i="4"/>
  <c r="C34" i="4"/>
  <c r="B35" i="4"/>
  <c r="C35" i="4"/>
  <c r="B36" i="4"/>
  <c r="C36" i="4"/>
  <c r="B37" i="4"/>
  <c r="C37" i="4"/>
  <c r="B38" i="4"/>
  <c r="C38" i="4"/>
  <c r="B39" i="4"/>
  <c r="C39" i="4"/>
  <c r="B40" i="4"/>
  <c r="C40" i="4"/>
  <c r="B41" i="4"/>
  <c r="C41" i="4"/>
  <c r="B42" i="4"/>
  <c r="C42" i="4"/>
  <c r="B43" i="4"/>
  <c r="C43" i="4"/>
  <c r="B44" i="4"/>
  <c r="C44" i="4"/>
  <c r="B45" i="4"/>
  <c r="C45" i="4"/>
  <c r="B46" i="4"/>
  <c r="C46" i="4"/>
  <c r="A47" i="4"/>
  <c r="B47" i="4"/>
  <c r="C47" i="4"/>
  <c r="A48" i="4"/>
  <c r="B48" i="4"/>
  <c r="C48" i="4"/>
  <c r="A49" i="4"/>
  <c r="B49" i="4"/>
  <c r="C49" i="4"/>
  <c r="A50" i="4"/>
  <c r="B50" i="4"/>
  <c r="C50" i="4"/>
  <c r="A51" i="4"/>
  <c r="B51" i="4"/>
  <c r="C51" i="4"/>
  <c r="A52" i="4"/>
  <c r="B52" i="4"/>
  <c r="C52" i="4"/>
  <c r="A53" i="4"/>
  <c r="B53" i="4"/>
  <c r="C53" i="4"/>
  <c r="A54" i="4"/>
  <c r="B54" i="4"/>
  <c r="C54" i="4"/>
  <c r="A55" i="4"/>
  <c r="B55" i="4"/>
  <c r="C55" i="4"/>
  <c r="A56" i="4"/>
  <c r="B56" i="4"/>
  <c r="C56" i="4"/>
  <c r="A57" i="4"/>
  <c r="B57" i="4"/>
  <c r="C57" i="4"/>
  <c r="A58" i="4"/>
  <c r="B58" i="4"/>
  <c r="C58" i="4"/>
  <c r="A59" i="4"/>
  <c r="B59" i="4"/>
  <c r="C59" i="4"/>
  <c r="A60" i="4"/>
  <c r="B60" i="4"/>
  <c r="C60" i="4"/>
  <c r="A61" i="4"/>
  <c r="B61" i="4"/>
  <c r="C61" i="4"/>
  <c r="A62" i="4"/>
  <c r="B62" i="4"/>
  <c r="C62" i="4"/>
  <c r="A63" i="4"/>
  <c r="B63" i="4"/>
  <c r="C63" i="4"/>
  <c r="A64" i="4"/>
  <c r="B64" i="4"/>
  <c r="C64" i="4"/>
  <c r="A65" i="4"/>
  <c r="B65" i="4"/>
  <c r="C65" i="4"/>
  <c r="A66" i="4"/>
  <c r="B66" i="4"/>
  <c r="C66" i="4"/>
  <c r="A67" i="4"/>
  <c r="B67" i="4"/>
  <c r="C67" i="4"/>
  <c r="A68" i="4"/>
  <c r="B68" i="4"/>
  <c r="C68" i="4"/>
  <c r="A69" i="4"/>
  <c r="B69" i="4"/>
  <c r="C69" i="4"/>
  <c r="A70" i="4"/>
  <c r="B70" i="4"/>
  <c r="C70" i="4"/>
  <c r="A71" i="4"/>
  <c r="B71" i="4"/>
  <c r="C71" i="4"/>
  <c r="A72" i="4"/>
  <c r="B72" i="4"/>
  <c r="C72" i="4"/>
  <c r="A73" i="4"/>
  <c r="B73" i="4"/>
  <c r="C73" i="4"/>
  <c r="A74" i="4"/>
  <c r="B74" i="4"/>
  <c r="C74" i="4"/>
  <c r="A75" i="4"/>
  <c r="B75" i="4"/>
  <c r="C75" i="4"/>
  <c r="A76" i="4"/>
  <c r="B76" i="4"/>
  <c r="C76" i="4"/>
  <c r="A77" i="4"/>
  <c r="B77" i="4"/>
  <c r="C77" i="4"/>
  <c r="A78" i="4"/>
  <c r="B78" i="4"/>
  <c r="C78" i="4"/>
  <c r="A79" i="4"/>
  <c r="B79" i="4"/>
  <c r="C79" i="4"/>
  <c r="A80" i="4"/>
  <c r="B80" i="4"/>
  <c r="C80" i="4"/>
  <c r="A81" i="4"/>
  <c r="B81" i="4"/>
  <c r="C81" i="4"/>
  <c r="A82" i="4"/>
  <c r="B82" i="4"/>
  <c r="C82" i="4"/>
  <c r="A83" i="4"/>
  <c r="B83" i="4"/>
  <c r="C83" i="4"/>
  <c r="A84" i="4"/>
  <c r="B84" i="4"/>
  <c r="C84" i="4"/>
  <c r="A85" i="4"/>
  <c r="B85" i="4"/>
  <c r="C85" i="4"/>
  <c r="A86" i="4"/>
  <c r="B86" i="4"/>
  <c r="C86" i="4"/>
  <c r="A87" i="4"/>
  <c r="B87" i="4"/>
  <c r="C87" i="4"/>
  <c r="A88" i="4"/>
  <c r="B88" i="4"/>
  <c r="C88" i="4"/>
  <c r="A89" i="4"/>
  <c r="B89" i="4"/>
  <c r="C89" i="4"/>
  <c r="A90" i="4"/>
  <c r="B90" i="4"/>
  <c r="C90" i="4"/>
  <c r="A91" i="4"/>
  <c r="B91" i="4"/>
  <c r="C91" i="4"/>
  <c r="A92" i="4"/>
  <c r="B92" i="4"/>
  <c r="C92" i="4"/>
  <c r="A93" i="4"/>
  <c r="B93" i="4"/>
  <c r="C93" i="4"/>
  <c r="A94" i="4"/>
  <c r="B94" i="4"/>
  <c r="C94" i="4"/>
  <c r="A95" i="4"/>
  <c r="B95" i="4"/>
  <c r="C95" i="4"/>
  <c r="A96" i="4"/>
  <c r="B96" i="4"/>
  <c r="C96" i="4"/>
  <c r="A97" i="4"/>
  <c r="B97" i="4"/>
  <c r="C97" i="4"/>
  <c r="A98" i="4"/>
  <c r="B98" i="4"/>
  <c r="C98" i="4"/>
  <c r="A99" i="4"/>
  <c r="B99" i="4"/>
  <c r="C99" i="4"/>
  <c r="A100" i="4"/>
  <c r="B100" i="4"/>
  <c r="C100" i="4"/>
  <c r="A101" i="4"/>
  <c r="B101" i="4"/>
  <c r="C101" i="4"/>
  <c r="A102" i="4"/>
  <c r="B102" i="4"/>
  <c r="C102" i="4"/>
  <c r="A103" i="4"/>
  <c r="B103" i="4"/>
  <c r="C103" i="4"/>
  <c r="A104" i="4"/>
  <c r="B104" i="4"/>
  <c r="C104" i="4"/>
  <c r="A105" i="4"/>
  <c r="B105" i="4"/>
  <c r="C105" i="4"/>
  <c r="A106" i="4"/>
  <c r="B106" i="4"/>
  <c r="C106" i="4"/>
  <c r="A107" i="4"/>
  <c r="B107" i="4"/>
  <c r="C107" i="4"/>
  <c r="A108" i="4"/>
  <c r="B108" i="4"/>
  <c r="C108" i="4"/>
  <c r="A109" i="4"/>
  <c r="B109" i="4"/>
  <c r="C109" i="4"/>
  <c r="A110" i="4"/>
  <c r="B110" i="4"/>
  <c r="C110" i="4"/>
  <c r="A111" i="4"/>
  <c r="B111" i="4"/>
  <c r="C111" i="4"/>
  <c r="A112" i="4"/>
  <c r="B112" i="4"/>
  <c r="C112" i="4"/>
  <c r="A113" i="4"/>
  <c r="B113" i="4"/>
  <c r="C113" i="4"/>
  <c r="A114" i="4"/>
  <c r="B114" i="4"/>
  <c r="C114" i="4"/>
  <c r="A115" i="4"/>
  <c r="B115" i="4"/>
  <c r="C115" i="4"/>
  <c r="A116" i="4"/>
  <c r="B116" i="4"/>
  <c r="C116" i="4"/>
  <c r="A117" i="4"/>
  <c r="B117" i="4"/>
  <c r="C117" i="4"/>
  <c r="A118" i="4"/>
  <c r="B118" i="4"/>
  <c r="C118" i="4"/>
  <c r="A119" i="4"/>
  <c r="B119" i="4"/>
  <c r="C119" i="4"/>
  <c r="A120" i="4"/>
  <c r="B120" i="4"/>
  <c r="C120" i="4"/>
  <c r="A121" i="4"/>
  <c r="B121" i="4"/>
  <c r="C121" i="4"/>
  <c r="A122" i="4"/>
  <c r="B122" i="4"/>
  <c r="C122" i="4"/>
  <c r="A123" i="4"/>
  <c r="B123" i="4"/>
  <c r="C123" i="4"/>
  <c r="A124" i="4"/>
  <c r="B124" i="4"/>
  <c r="C124" i="4"/>
  <c r="A125" i="4"/>
  <c r="B125" i="4"/>
  <c r="C125" i="4"/>
  <c r="A126" i="4"/>
  <c r="B126" i="4"/>
  <c r="C126" i="4"/>
  <c r="A127" i="4"/>
  <c r="B127" i="4"/>
  <c r="C127" i="4"/>
  <c r="A128" i="4"/>
  <c r="B128" i="4"/>
  <c r="C128" i="4"/>
  <c r="A129" i="4"/>
  <c r="B129" i="4"/>
  <c r="C129" i="4"/>
  <c r="A130" i="4"/>
  <c r="B130" i="4"/>
  <c r="C130" i="4"/>
  <c r="A131" i="4"/>
  <c r="B131" i="4"/>
  <c r="C131" i="4"/>
  <c r="A132" i="4"/>
  <c r="B132" i="4"/>
  <c r="C132" i="4"/>
  <c r="A133" i="4"/>
  <c r="B133" i="4"/>
  <c r="C133" i="4"/>
  <c r="A134" i="4"/>
  <c r="B134" i="4"/>
  <c r="C134" i="4"/>
  <c r="A135" i="4"/>
  <c r="B135" i="4"/>
  <c r="C135" i="4"/>
  <c r="A136" i="4"/>
  <c r="B136" i="4"/>
  <c r="C136" i="4"/>
  <c r="A137" i="4"/>
  <c r="B137" i="4"/>
  <c r="C137" i="4"/>
  <c r="A138" i="4"/>
  <c r="B138" i="4"/>
  <c r="C138" i="4"/>
  <c r="A139" i="4"/>
  <c r="B139" i="4"/>
  <c r="C139" i="4"/>
  <c r="A140" i="4"/>
  <c r="B140" i="4"/>
  <c r="C140" i="4"/>
  <c r="A141" i="4"/>
  <c r="B141" i="4"/>
  <c r="C141" i="4"/>
  <c r="A142" i="4"/>
  <c r="B142" i="4"/>
  <c r="C142" i="4"/>
  <c r="A143" i="4"/>
  <c r="B143" i="4"/>
  <c r="C143" i="4"/>
  <c r="A144" i="4"/>
  <c r="B144" i="4"/>
  <c r="C144" i="4"/>
  <c r="A145" i="4"/>
  <c r="B145" i="4"/>
  <c r="C145" i="4"/>
  <c r="A146" i="4"/>
  <c r="B146" i="4"/>
  <c r="C146" i="4"/>
  <c r="A147" i="4"/>
  <c r="B147" i="4"/>
  <c r="C147" i="4"/>
  <c r="A148" i="4"/>
  <c r="B148" i="4"/>
  <c r="C148" i="4"/>
  <c r="A149" i="4"/>
  <c r="B149" i="4"/>
  <c r="C149" i="4"/>
  <c r="A150" i="4"/>
  <c r="B150" i="4"/>
  <c r="C150" i="4"/>
  <c r="A151" i="4"/>
  <c r="B151" i="4"/>
  <c r="C151" i="4"/>
  <c r="A152" i="4"/>
  <c r="B152" i="4"/>
  <c r="C152" i="4"/>
  <c r="A153" i="4"/>
  <c r="B153" i="4"/>
  <c r="C153" i="4"/>
  <c r="A154" i="4"/>
  <c r="B154" i="4"/>
  <c r="C154" i="4"/>
  <c r="A155" i="4"/>
  <c r="B155" i="4"/>
  <c r="C155" i="4"/>
  <c r="A156" i="4"/>
  <c r="B156" i="4"/>
  <c r="C156" i="4"/>
  <c r="A157" i="4"/>
  <c r="B157" i="4"/>
  <c r="C157" i="4"/>
  <c r="A158" i="4"/>
  <c r="B158" i="4"/>
  <c r="C158" i="4"/>
  <c r="A159" i="4"/>
  <c r="B159" i="4"/>
  <c r="C159" i="4"/>
  <c r="A160" i="4"/>
  <c r="B160" i="4"/>
  <c r="C160" i="4"/>
  <c r="A161" i="4"/>
  <c r="B161" i="4"/>
  <c r="C161" i="4"/>
  <c r="A162" i="4"/>
  <c r="B162" i="4"/>
  <c r="C162" i="4"/>
  <c r="A163" i="4"/>
  <c r="B163" i="4"/>
  <c r="C163" i="4"/>
  <c r="A164" i="4"/>
  <c r="B164" i="4"/>
  <c r="C164" i="4"/>
  <c r="A165" i="4"/>
  <c r="B165" i="4"/>
  <c r="C165" i="4"/>
  <c r="A166" i="4"/>
  <c r="B166" i="4"/>
  <c r="C166" i="4"/>
  <c r="A167" i="4"/>
  <c r="B167" i="4"/>
  <c r="C167" i="4"/>
  <c r="A168" i="4"/>
  <c r="B168" i="4"/>
  <c r="C168" i="4"/>
  <c r="A169" i="4"/>
  <c r="B169" i="4"/>
  <c r="C169" i="4"/>
  <c r="A170" i="4"/>
  <c r="B170" i="4"/>
  <c r="C170" i="4"/>
  <c r="A171" i="4"/>
  <c r="B171" i="4"/>
  <c r="C171" i="4"/>
  <c r="A172" i="4"/>
  <c r="B172" i="4"/>
  <c r="C172" i="4"/>
  <c r="A173" i="4"/>
  <c r="B173" i="4"/>
  <c r="C173" i="4"/>
  <c r="A174" i="4"/>
  <c r="B174" i="4"/>
  <c r="C174" i="4"/>
  <c r="A175" i="4"/>
  <c r="B175" i="4"/>
  <c r="C175" i="4"/>
  <c r="A176" i="4"/>
  <c r="B176" i="4"/>
  <c r="C176" i="4"/>
  <c r="A177" i="4"/>
  <c r="B177" i="4"/>
  <c r="C177" i="4"/>
  <c r="A178" i="4"/>
  <c r="B178" i="4"/>
  <c r="C178" i="4"/>
  <c r="A179" i="4"/>
  <c r="B179" i="4"/>
  <c r="C179" i="4"/>
  <c r="A180" i="4"/>
  <c r="B180" i="4"/>
  <c r="C180" i="4"/>
  <c r="A181" i="4"/>
  <c r="B181" i="4"/>
  <c r="C181" i="4"/>
  <c r="A182" i="4"/>
  <c r="B182" i="4"/>
  <c r="C182" i="4"/>
  <c r="A183" i="4"/>
  <c r="B183" i="4"/>
  <c r="C183" i="4"/>
  <c r="A184" i="4"/>
  <c r="B184" i="4"/>
  <c r="C184" i="4"/>
  <c r="A185" i="4"/>
  <c r="B185" i="4"/>
  <c r="C185" i="4"/>
  <c r="A186" i="4"/>
  <c r="B186" i="4"/>
  <c r="C186" i="4"/>
  <c r="A187" i="4"/>
  <c r="B187" i="4"/>
  <c r="C187" i="4"/>
  <c r="A188" i="4"/>
  <c r="B188" i="4"/>
  <c r="C188" i="4"/>
  <c r="A189" i="4"/>
  <c r="B189" i="4"/>
  <c r="C189" i="4"/>
  <c r="A190" i="4"/>
  <c r="B190" i="4"/>
  <c r="C190" i="4"/>
  <c r="A191" i="4"/>
  <c r="B191" i="4"/>
  <c r="C191" i="4"/>
  <c r="A192" i="4"/>
  <c r="B192" i="4"/>
  <c r="C192" i="4"/>
  <c r="A193" i="4"/>
  <c r="B193" i="4"/>
  <c r="C193" i="4"/>
  <c r="A194" i="4"/>
  <c r="B194" i="4"/>
  <c r="C194" i="4"/>
  <c r="A195" i="4"/>
  <c r="B195" i="4"/>
  <c r="C195" i="4"/>
  <c r="A196" i="4"/>
  <c r="B196" i="4"/>
  <c r="C196" i="4"/>
  <c r="A197" i="4"/>
  <c r="B197" i="4"/>
  <c r="C197" i="4"/>
  <c r="A198" i="4"/>
  <c r="B198" i="4"/>
  <c r="C198" i="4"/>
  <c r="A199" i="4"/>
  <c r="B199" i="4"/>
  <c r="C199" i="4"/>
  <c r="A200" i="4"/>
  <c r="B200" i="4"/>
  <c r="C200" i="4"/>
  <c r="A201" i="4"/>
  <c r="B201" i="4"/>
  <c r="C201" i="4"/>
  <c r="A202" i="4"/>
  <c r="B202" i="4"/>
  <c r="C202" i="4"/>
  <c r="A203" i="4"/>
  <c r="B203" i="4"/>
  <c r="C203" i="4"/>
  <c r="A204" i="4"/>
  <c r="B204" i="4"/>
  <c r="C204" i="4"/>
  <c r="A205" i="4"/>
  <c r="B205" i="4"/>
  <c r="C205" i="4"/>
  <c r="A206" i="4"/>
  <c r="B206" i="4"/>
  <c r="C206" i="4"/>
  <c r="C7" i="4"/>
  <c r="D8" i="6"/>
  <c r="B7" i="4"/>
  <c r="C8" i="6"/>
  <c r="A7" i="4"/>
  <c r="A8" i="6"/>
  <c r="D210" i="28"/>
  <c r="C210" i="28"/>
  <c r="B210" i="28"/>
  <c r="D209" i="28"/>
  <c r="C209" i="28"/>
  <c r="B209" i="28"/>
  <c r="D208" i="28"/>
  <c r="C208" i="28"/>
  <c r="B208" i="28"/>
  <c r="D207" i="28"/>
  <c r="C207" i="28"/>
  <c r="B207" i="28"/>
  <c r="D206" i="28"/>
  <c r="C206" i="28"/>
  <c r="B206" i="28"/>
  <c r="D205" i="28"/>
  <c r="C205" i="28"/>
  <c r="B205" i="28"/>
  <c r="D204" i="28"/>
  <c r="C204" i="28"/>
  <c r="B204" i="28"/>
  <c r="D203" i="28"/>
  <c r="C203" i="28"/>
  <c r="B203" i="28"/>
  <c r="D202" i="28"/>
  <c r="C202" i="28"/>
  <c r="B202" i="28"/>
  <c r="D201" i="28"/>
  <c r="C201" i="28"/>
  <c r="B201" i="28"/>
  <c r="D200" i="28"/>
  <c r="C200" i="28"/>
  <c r="B200" i="28"/>
  <c r="D199" i="28"/>
  <c r="C199" i="28"/>
  <c r="B199" i="28"/>
  <c r="D198" i="28"/>
  <c r="C198" i="28"/>
  <c r="B198" i="28"/>
  <c r="D197" i="28"/>
  <c r="C197" i="28"/>
  <c r="B197" i="28"/>
  <c r="D196" i="28"/>
  <c r="C196" i="28"/>
  <c r="B196" i="28"/>
  <c r="D195" i="28"/>
  <c r="C195" i="28"/>
  <c r="B195" i="28"/>
  <c r="D194" i="28"/>
  <c r="C194" i="28"/>
  <c r="B194" i="28"/>
  <c r="D193" i="28"/>
  <c r="C193" i="28"/>
  <c r="B193" i="28"/>
  <c r="D192" i="28"/>
  <c r="C192" i="28"/>
  <c r="B192" i="28"/>
  <c r="D191" i="28"/>
  <c r="C191" i="28"/>
  <c r="B191" i="28"/>
  <c r="D190" i="28"/>
  <c r="C190" i="28"/>
  <c r="B190" i="28"/>
  <c r="D189" i="28"/>
  <c r="C189" i="28"/>
  <c r="B189" i="28"/>
  <c r="D188" i="28"/>
  <c r="C188" i="28"/>
  <c r="B188" i="28"/>
  <c r="D187" i="28"/>
  <c r="C187" i="28"/>
  <c r="B187" i="28"/>
  <c r="D186" i="28"/>
  <c r="C186" i="28"/>
  <c r="B186" i="28"/>
  <c r="D185" i="28"/>
  <c r="C185" i="28"/>
  <c r="B185" i="28"/>
  <c r="D184" i="28"/>
  <c r="C184" i="28"/>
  <c r="B184" i="28"/>
  <c r="D183" i="28"/>
  <c r="C183" i="28"/>
  <c r="B183" i="28"/>
  <c r="D182" i="28"/>
  <c r="C182" i="28"/>
  <c r="B182" i="28"/>
  <c r="D181" i="28"/>
  <c r="C181" i="28"/>
  <c r="B181" i="28"/>
  <c r="D180" i="28"/>
  <c r="C180" i="28"/>
  <c r="B180" i="28"/>
  <c r="D179" i="28"/>
  <c r="C179" i="28"/>
  <c r="B179" i="28"/>
  <c r="D178" i="28"/>
  <c r="C178" i="28"/>
  <c r="B178" i="28"/>
  <c r="D177" i="28"/>
  <c r="C177" i="28"/>
  <c r="B177" i="28"/>
  <c r="D176" i="28"/>
  <c r="C176" i="28"/>
  <c r="B176" i="28"/>
  <c r="D175" i="28"/>
  <c r="C175" i="28"/>
  <c r="B175" i="28"/>
  <c r="D174" i="28"/>
  <c r="C174" i="28"/>
  <c r="B174" i="28"/>
  <c r="D173" i="28"/>
  <c r="C173" i="28"/>
  <c r="B173" i="28"/>
  <c r="D172" i="28"/>
  <c r="C172" i="28"/>
  <c r="B172" i="28"/>
  <c r="D171" i="28"/>
  <c r="C171" i="28"/>
  <c r="B171" i="28"/>
  <c r="D170" i="28"/>
  <c r="C170" i="28"/>
  <c r="B170" i="28"/>
  <c r="D169" i="28"/>
  <c r="C169" i="28"/>
  <c r="B169" i="28"/>
  <c r="D168" i="28"/>
  <c r="C168" i="28"/>
  <c r="B168" i="28"/>
  <c r="D167" i="28"/>
  <c r="C167" i="28"/>
  <c r="B167" i="28"/>
  <c r="D166" i="28"/>
  <c r="C166" i="28"/>
  <c r="B166" i="28"/>
  <c r="D165" i="28"/>
  <c r="C165" i="28"/>
  <c r="B165" i="28"/>
  <c r="D164" i="28"/>
  <c r="C164" i="28"/>
  <c r="B164" i="28"/>
  <c r="D163" i="28"/>
  <c r="C163" i="28"/>
  <c r="B163" i="28"/>
  <c r="D162" i="28"/>
  <c r="C162" i="28"/>
  <c r="B162" i="28"/>
  <c r="D161" i="28"/>
  <c r="C161" i="28"/>
  <c r="B161" i="28"/>
  <c r="D160" i="28"/>
  <c r="C160" i="28"/>
  <c r="B160" i="28"/>
  <c r="D159" i="28"/>
  <c r="C159" i="28"/>
  <c r="B159" i="28"/>
  <c r="D158" i="28"/>
  <c r="C158" i="28"/>
  <c r="B158" i="28"/>
  <c r="D157" i="28"/>
  <c r="C157" i="28"/>
  <c r="B157" i="28"/>
  <c r="D156" i="28"/>
  <c r="C156" i="28"/>
  <c r="B156" i="28"/>
  <c r="D155" i="28"/>
  <c r="C155" i="28"/>
  <c r="B155" i="28"/>
  <c r="D154" i="28"/>
  <c r="C154" i="28"/>
  <c r="B154" i="28"/>
  <c r="D153" i="28"/>
  <c r="C153" i="28"/>
  <c r="B153" i="28"/>
  <c r="D152" i="28"/>
  <c r="C152" i="28"/>
  <c r="B152" i="28"/>
  <c r="D151" i="28"/>
  <c r="C151" i="28"/>
  <c r="B151" i="28"/>
  <c r="D150" i="28"/>
  <c r="C150" i="28"/>
  <c r="B150" i="28"/>
  <c r="D149" i="28"/>
  <c r="C149" i="28"/>
  <c r="B149" i="28"/>
  <c r="D148" i="28"/>
  <c r="C148" i="28"/>
  <c r="B148" i="28"/>
  <c r="D147" i="28"/>
  <c r="C147" i="28"/>
  <c r="B147" i="28"/>
  <c r="D146" i="28"/>
  <c r="C146" i="28"/>
  <c r="B146" i="28"/>
  <c r="D145" i="28"/>
  <c r="C145" i="28"/>
  <c r="B145" i="28"/>
  <c r="D144" i="28"/>
  <c r="C144" i="28"/>
  <c r="B144" i="28"/>
  <c r="D143" i="28"/>
  <c r="C143" i="28"/>
  <c r="B143" i="28"/>
  <c r="D142" i="28"/>
  <c r="C142" i="28"/>
  <c r="B142" i="28"/>
  <c r="D141" i="28"/>
  <c r="C141" i="28"/>
  <c r="B141" i="28"/>
  <c r="D140" i="28"/>
  <c r="C140" i="28"/>
  <c r="B140" i="28"/>
  <c r="D139" i="28"/>
  <c r="C139" i="28"/>
  <c r="B139" i="28"/>
  <c r="D138" i="28"/>
  <c r="C138" i="28"/>
  <c r="B138" i="28"/>
  <c r="D137" i="28"/>
  <c r="C137" i="28"/>
  <c r="B137" i="28"/>
  <c r="D136" i="28"/>
  <c r="C136" i="28"/>
  <c r="B136" i="28"/>
  <c r="D135" i="28"/>
  <c r="C135" i="28"/>
  <c r="B135" i="28"/>
  <c r="D134" i="28"/>
  <c r="C134" i="28"/>
  <c r="B134" i="28"/>
  <c r="D133" i="28"/>
  <c r="C133" i="28"/>
  <c r="B133" i="28"/>
  <c r="D132" i="28"/>
  <c r="C132" i="28"/>
  <c r="B132" i="28"/>
  <c r="D131" i="28"/>
  <c r="C131" i="28"/>
  <c r="B131" i="28"/>
  <c r="D130" i="28"/>
  <c r="C130" i="28"/>
  <c r="B130" i="28"/>
  <c r="D129" i="28"/>
  <c r="C129" i="28"/>
  <c r="B129" i="28"/>
  <c r="D128" i="28"/>
  <c r="C128" i="28"/>
  <c r="B128" i="28"/>
  <c r="D127" i="28"/>
  <c r="C127" i="28"/>
  <c r="B127" i="28"/>
  <c r="D126" i="28"/>
  <c r="C126" i="28"/>
  <c r="B126" i="28"/>
  <c r="D125" i="28"/>
  <c r="C125" i="28"/>
  <c r="B125" i="28"/>
  <c r="D124" i="28"/>
  <c r="C124" i="28"/>
  <c r="B124" i="28"/>
  <c r="D123" i="28"/>
  <c r="C123" i="28"/>
  <c r="B123" i="28"/>
  <c r="D122" i="28"/>
  <c r="C122" i="28"/>
  <c r="B122" i="28"/>
  <c r="D121" i="28"/>
  <c r="C121" i="28"/>
  <c r="B121" i="28"/>
  <c r="D120" i="28"/>
  <c r="C120" i="28"/>
  <c r="B120" i="28"/>
  <c r="D119" i="28"/>
  <c r="C119" i="28"/>
  <c r="B119" i="28"/>
  <c r="D118" i="28"/>
  <c r="C118" i="28"/>
  <c r="B118" i="28"/>
  <c r="D117" i="28"/>
  <c r="C117" i="28"/>
  <c r="B117" i="28"/>
  <c r="D116" i="28"/>
  <c r="C116" i="28"/>
  <c r="B116" i="28"/>
  <c r="D115" i="28"/>
  <c r="C115" i="28"/>
  <c r="B115" i="28"/>
  <c r="D114" i="28"/>
  <c r="C114" i="28"/>
  <c r="B114" i="28"/>
  <c r="D113" i="28"/>
  <c r="C113" i="28"/>
  <c r="B113" i="28"/>
  <c r="D112" i="28"/>
  <c r="C112" i="28"/>
  <c r="B112" i="28"/>
  <c r="D111" i="28"/>
  <c r="C111" i="28"/>
  <c r="B111" i="28"/>
  <c r="D110" i="28"/>
  <c r="C110" i="28"/>
  <c r="B110" i="28"/>
  <c r="D109" i="28"/>
  <c r="C109" i="28"/>
  <c r="B109" i="28"/>
  <c r="D108" i="28"/>
  <c r="C108" i="28"/>
  <c r="B108" i="28"/>
  <c r="D107" i="28"/>
  <c r="C107" i="28"/>
  <c r="B107" i="28"/>
  <c r="D106" i="28"/>
  <c r="C106" i="28"/>
  <c r="B106" i="28"/>
  <c r="D105" i="28"/>
  <c r="C105" i="28"/>
  <c r="B105" i="28"/>
  <c r="D104" i="28"/>
  <c r="C104" i="28"/>
  <c r="B104" i="28"/>
  <c r="D103" i="28"/>
  <c r="C103" i="28"/>
  <c r="B103" i="28"/>
  <c r="D102" i="28"/>
  <c r="C102" i="28"/>
  <c r="B102" i="28"/>
  <c r="D101" i="28"/>
  <c r="C101" i="28"/>
  <c r="B101" i="28"/>
  <c r="D100" i="28"/>
  <c r="C100" i="28"/>
  <c r="B100" i="28"/>
  <c r="D99" i="28"/>
  <c r="C99" i="28"/>
  <c r="B99" i="28"/>
  <c r="D98" i="28"/>
  <c r="C98" i="28"/>
  <c r="B98" i="28"/>
  <c r="D97" i="28"/>
  <c r="C97" i="28"/>
  <c r="B97" i="28"/>
  <c r="D96" i="28"/>
  <c r="C96" i="28"/>
  <c r="B96" i="28"/>
  <c r="D95" i="28"/>
  <c r="C95" i="28"/>
  <c r="B95" i="28"/>
  <c r="D94" i="28"/>
  <c r="C94" i="28"/>
  <c r="B94" i="28"/>
  <c r="D93" i="28"/>
  <c r="C93" i="28"/>
  <c r="B93" i="28"/>
  <c r="D92" i="28"/>
  <c r="C92" i="28"/>
  <c r="B92" i="28"/>
  <c r="D91" i="28"/>
  <c r="C91" i="28"/>
  <c r="B91" i="28"/>
  <c r="D90" i="28"/>
  <c r="C90" i="28"/>
  <c r="B90" i="28"/>
  <c r="D89" i="28"/>
  <c r="C89" i="28"/>
  <c r="B89" i="28"/>
  <c r="D88" i="28"/>
  <c r="C88" i="28"/>
  <c r="B88" i="28"/>
  <c r="D87" i="28"/>
  <c r="C87" i="28"/>
  <c r="B87" i="28"/>
  <c r="D86" i="28"/>
  <c r="C86" i="28"/>
  <c r="B86" i="28"/>
  <c r="D85" i="28"/>
  <c r="C85" i="28"/>
  <c r="B85" i="28"/>
  <c r="D84" i="28"/>
  <c r="C84" i="28"/>
  <c r="B84" i="28"/>
  <c r="D83" i="28"/>
  <c r="C83" i="28"/>
  <c r="B83" i="28"/>
  <c r="D82" i="28"/>
  <c r="C82" i="28"/>
  <c r="B82" i="28"/>
  <c r="D81" i="28"/>
  <c r="C81" i="28"/>
  <c r="B81" i="28"/>
  <c r="D80" i="28"/>
  <c r="C80" i="28"/>
  <c r="B80" i="28"/>
  <c r="D79" i="28"/>
  <c r="C79" i="28"/>
  <c r="B79" i="28"/>
  <c r="D78" i="28"/>
  <c r="C78" i="28"/>
  <c r="B78" i="28"/>
  <c r="D77" i="28"/>
  <c r="C77" i="28"/>
  <c r="B77" i="28"/>
  <c r="D76" i="28"/>
  <c r="C76" i="28"/>
  <c r="B76" i="28"/>
  <c r="D75" i="28"/>
  <c r="C75" i="28"/>
  <c r="B75" i="28"/>
  <c r="D74" i="28"/>
  <c r="C74" i="28"/>
  <c r="B74" i="28"/>
  <c r="D73" i="28"/>
  <c r="C73" i="28"/>
  <c r="B73" i="28"/>
  <c r="D72" i="28"/>
  <c r="C72" i="28"/>
  <c r="B72" i="28"/>
  <c r="D71" i="28"/>
  <c r="C71" i="28"/>
  <c r="B71" i="28"/>
  <c r="D70" i="28"/>
  <c r="C70" i="28"/>
  <c r="B70" i="28"/>
  <c r="D69" i="28"/>
  <c r="C69" i="28"/>
  <c r="B69" i="28"/>
  <c r="D68" i="28"/>
  <c r="C68" i="28"/>
  <c r="B68" i="28"/>
  <c r="D67" i="28"/>
  <c r="C67" i="28"/>
  <c r="B67" i="28"/>
  <c r="D66" i="28"/>
  <c r="C66" i="28"/>
  <c r="B66" i="28"/>
  <c r="D65" i="28"/>
  <c r="C65" i="28"/>
  <c r="B65" i="28"/>
  <c r="D64" i="28"/>
  <c r="C64" i="28"/>
  <c r="B64" i="28"/>
  <c r="D63" i="28"/>
  <c r="C63" i="28"/>
  <c r="B63" i="28"/>
  <c r="D62" i="28"/>
  <c r="C62" i="28"/>
  <c r="B62" i="28"/>
  <c r="D61" i="28"/>
  <c r="C61" i="28"/>
  <c r="B61" i="28"/>
  <c r="D60" i="28"/>
  <c r="C60" i="28"/>
  <c r="B60" i="28"/>
  <c r="D59" i="28"/>
  <c r="C59" i="28"/>
  <c r="B59" i="28"/>
  <c r="D58" i="28"/>
  <c r="C58" i="28"/>
  <c r="B58" i="28"/>
  <c r="D57" i="28"/>
  <c r="C57" i="28"/>
  <c r="B57" i="28"/>
  <c r="D56" i="28"/>
  <c r="C56" i="28"/>
  <c r="B56" i="28"/>
  <c r="D55" i="28"/>
  <c r="C55" i="28"/>
  <c r="B55" i="28"/>
  <c r="D54" i="28"/>
  <c r="C54" i="28"/>
  <c r="B54" i="28"/>
  <c r="D53" i="28"/>
  <c r="C53" i="28"/>
  <c r="B53" i="28"/>
  <c r="D52" i="28"/>
  <c r="C52" i="28"/>
  <c r="B52" i="28"/>
  <c r="D51" i="28"/>
  <c r="C51" i="28"/>
  <c r="B51" i="28"/>
  <c r="D50" i="28"/>
  <c r="C50" i="28"/>
  <c r="D49" i="28"/>
  <c r="C49" i="28"/>
  <c r="D48" i="28"/>
  <c r="C48" i="28"/>
  <c r="D47" i="28"/>
  <c r="C47" i="28"/>
  <c r="D46" i="28"/>
  <c r="C46" i="28"/>
  <c r="D45" i="28"/>
  <c r="C45" i="28"/>
  <c r="D44" i="28"/>
  <c r="C44" i="28"/>
  <c r="D43" i="28"/>
  <c r="C43" i="28"/>
  <c r="D42" i="28"/>
  <c r="C42" i="28"/>
  <c r="D41" i="28"/>
  <c r="C41" i="28"/>
  <c r="D40" i="28"/>
  <c r="C40" i="28"/>
  <c r="D39" i="28"/>
  <c r="C39" i="28"/>
  <c r="D38" i="28"/>
  <c r="C38" i="28"/>
  <c r="D37" i="28"/>
  <c r="C37" i="28"/>
  <c r="D36" i="28"/>
  <c r="C36" i="28"/>
  <c r="D35" i="28"/>
  <c r="C35" i="28"/>
  <c r="D34" i="28"/>
  <c r="C34" i="28"/>
  <c r="D33" i="28"/>
  <c r="C33" i="28"/>
  <c r="D32" i="28"/>
  <c r="C32" i="28"/>
  <c r="D31" i="28"/>
  <c r="C31" i="28"/>
  <c r="D30" i="28"/>
  <c r="C30" i="28"/>
  <c r="D29" i="28"/>
  <c r="C29" i="28"/>
  <c r="D28" i="28"/>
  <c r="C28" i="28"/>
  <c r="D27" i="28"/>
  <c r="C27" i="28"/>
  <c r="D26" i="28"/>
  <c r="C26" i="28"/>
  <c r="D25" i="28"/>
  <c r="C25" i="28"/>
  <c r="D24" i="28"/>
  <c r="C24" i="28"/>
  <c r="D23" i="28"/>
  <c r="C23" i="28"/>
  <c r="D22" i="28"/>
  <c r="C22" i="28"/>
  <c r="D21" i="28"/>
  <c r="C21" i="28"/>
  <c r="D20" i="28"/>
  <c r="C20" i="28"/>
  <c r="D19" i="28"/>
  <c r="C19" i="28"/>
  <c r="D18" i="28"/>
  <c r="C18" i="28"/>
  <c r="D17" i="28"/>
  <c r="C17" i="28"/>
  <c r="D16" i="28"/>
  <c r="C16" i="28"/>
  <c r="D15" i="28"/>
  <c r="C15" i="28"/>
  <c r="D14" i="28"/>
  <c r="C14" i="28"/>
  <c r="D13" i="28"/>
  <c r="C13" i="28"/>
  <c r="D12" i="28"/>
  <c r="C12" i="28"/>
  <c r="D11" i="28"/>
  <c r="C11" i="28"/>
  <c r="B11" i="28"/>
  <c r="D210" i="27"/>
  <c r="C210" i="27"/>
  <c r="B210" i="27"/>
  <c r="D209" i="27"/>
  <c r="C209" i="27"/>
  <c r="B209" i="27"/>
  <c r="D208" i="27"/>
  <c r="C208" i="27"/>
  <c r="B208" i="27"/>
  <c r="D207" i="27"/>
  <c r="C207" i="27"/>
  <c r="B207" i="27"/>
  <c r="D206" i="27"/>
  <c r="C206" i="27"/>
  <c r="B206" i="27"/>
  <c r="D205" i="27"/>
  <c r="C205" i="27"/>
  <c r="B205" i="27"/>
  <c r="D204" i="27"/>
  <c r="C204" i="27"/>
  <c r="B204" i="27"/>
  <c r="D203" i="27"/>
  <c r="C203" i="27"/>
  <c r="B203" i="27"/>
  <c r="D202" i="27"/>
  <c r="C202" i="27"/>
  <c r="B202" i="27"/>
  <c r="D201" i="27"/>
  <c r="C201" i="27"/>
  <c r="B201" i="27"/>
  <c r="D200" i="27"/>
  <c r="C200" i="27"/>
  <c r="B200" i="27"/>
  <c r="D199" i="27"/>
  <c r="C199" i="27"/>
  <c r="B199" i="27"/>
  <c r="D198" i="27"/>
  <c r="C198" i="27"/>
  <c r="B198" i="27"/>
  <c r="D197" i="27"/>
  <c r="C197" i="27"/>
  <c r="B197" i="27"/>
  <c r="D196" i="27"/>
  <c r="C196" i="27"/>
  <c r="B196" i="27"/>
  <c r="D195" i="27"/>
  <c r="C195" i="27"/>
  <c r="B195" i="27"/>
  <c r="D194" i="27"/>
  <c r="C194" i="27"/>
  <c r="B194" i="27"/>
  <c r="D193" i="27"/>
  <c r="C193" i="27"/>
  <c r="B193" i="27"/>
  <c r="D192" i="27"/>
  <c r="C192" i="27"/>
  <c r="B192" i="27"/>
  <c r="D191" i="27"/>
  <c r="C191" i="27"/>
  <c r="B191" i="27"/>
  <c r="D190" i="27"/>
  <c r="C190" i="27"/>
  <c r="B190" i="27"/>
  <c r="D189" i="27"/>
  <c r="C189" i="27"/>
  <c r="B189" i="27"/>
  <c r="D188" i="27"/>
  <c r="C188" i="27"/>
  <c r="B188" i="27"/>
  <c r="D187" i="27"/>
  <c r="C187" i="27"/>
  <c r="B187" i="27"/>
  <c r="D186" i="27"/>
  <c r="C186" i="27"/>
  <c r="B186" i="27"/>
  <c r="D185" i="27"/>
  <c r="C185" i="27"/>
  <c r="B185" i="27"/>
  <c r="D184" i="27"/>
  <c r="C184" i="27"/>
  <c r="B184" i="27"/>
  <c r="D183" i="27"/>
  <c r="C183" i="27"/>
  <c r="B183" i="27"/>
  <c r="D182" i="27"/>
  <c r="C182" i="27"/>
  <c r="B182" i="27"/>
  <c r="D181" i="27"/>
  <c r="C181" i="27"/>
  <c r="B181" i="27"/>
  <c r="D180" i="27"/>
  <c r="C180" i="27"/>
  <c r="B180" i="27"/>
  <c r="D179" i="27"/>
  <c r="C179" i="27"/>
  <c r="B179" i="27"/>
  <c r="D178" i="27"/>
  <c r="C178" i="27"/>
  <c r="B178" i="27"/>
  <c r="D177" i="27"/>
  <c r="C177" i="27"/>
  <c r="B177" i="27"/>
  <c r="D176" i="27"/>
  <c r="C176" i="27"/>
  <c r="B176" i="27"/>
  <c r="D175" i="27"/>
  <c r="C175" i="27"/>
  <c r="B175" i="27"/>
  <c r="D174" i="27"/>
  <c r="C174" i="27"/>
  <c r="B174" i="27"/>
  <c r="D173" i="27"/>
  <c r="C173" i="27"/>
  <c r="B173" i="27"/>
  <c r="D172" i="27"/>
  <c r="C172" i="27"/>
  <c r="B172" i="27"/>
  <c r="D171" i="27"/>
  <c r="C171" i="27"/>
  <c r="B171" i="27"/>
  <c r="D170" i="27"/>
  <c r="C170" i="27"/>
  <c r="B170" i="27"/>
  <c r="D169" i="27"/>
  <c r="C169" i="27"/>
  <c r="B169" i="27"/>
  <c r="D168" i="27"/>
  <c r="C168" i="27"/>
  <c r="B168" i="27"/>
  <c r="D167" i="27"/>
  <c r="C167" i="27"/>
  <c r="B167" i="27"/>
  <c r="D166" i="27"/>
  <c r="C166" i="27"/>
  <c r="B166" i="27"/>
  <c r="D165" i="27"/>
  <c r="C165" i="27"/>
  <c r="B165" i="27"/>
  <c r="D164" i="27"/>
  <c r="C164" i="27"/>
  <c r="B164" i="27"/>
  <c r="D163" i="27"/>
  <c r="C163" i="27"/>
  <c r="B163" i="27"/>
  <c r="D162" i="27"/>
  <c r="C162" i="27"/>
  <c r="B162" i="27"/>
  <c r="D161" i="27"/>
  <c r="C161" i="27"/>
  <c r="B161" i="27"/>
  <c r="D160" i="27"/>
  <c r="C160" i="27"/>
  <c r="B160" i="27"/>
  <c r="D159" i="27"/>
  <c r="C159" i="27"/>
  <c r="B159" i="27"/>
  <c r="D158" i="27"/>
  <c r="C158" i="27"/>
  <c r="B158" i="27"/>
  <c r="D157" i="27"/>
  <c r="C157" i="27"/>
  <c r="B157" i="27"/>
  <c r="D156" i="27"/>
  <c r="C156" i="27"/>
  <c r="B156" i="27"/>
  <c r="D155" i="27"/>
  <c r="C155" i="27"/>
  <c r="B155" i="27"/>
  <c r="D154" i="27"/>
  <c r="C154" i="27"/>
  <c r="B154" i="27"/>
  <c r="D153" i="27"/>
  <c r="C153" i="27"/>
  <c r="B153" i="27"/>
  <c r="D152" i="27"/>
  <c r="C152" i="27"/>
  <c r="B152" i="27"/>
  <c r="D151" i="27"/>
  <c r="C151" i="27"/>
  <c r="B151" i="27"/>
  <c r="D150" i="27"/>
  <c r="C150" i="27"/>
  <c r="B150" i="27"/>
  <c r="D149" i="27"/>
  <c r="C149" i="27"/>
  <c r="B149" i="27"/>
  <c r="D148" i="27"/>
  <c r="C148" i="27"/>
  <c r="B148" i="27"/>
  <c r="D147" i="27"/>
  <c r="C147" i="27"/>
  <c r="B147" i="27"/>
  <c r="D146" i="27"/>
  <c r="C146" i="27"/>
  <c r="B146" i="27"/>
  <c r="D145" i="27"/>
  <c r="C145" i="27"/>
  <c r="B145" i="27"/>
  <c r="D144" i="27"/>
  <c r="C144" i="27"/>
  <c r="B144" i="27"/>
  <c r="D143" i="27"/>
  <c r="C143" i="27"/>
  <c r="B143" i="27"/>
  <c r="D142" i="27"/>
  <c r="C142" i="27"/>
  <c r="B142" i="27"/>
  <c r="D141" i="27"/>
  <c r="C141" i="27"/>
  <c r="B141" i="27"/>
  <c r="D140" i="27"/>
  <c r="C140" i="27"/>
  <c r="B140" i="27"/>
  <c r="D139" i="27"/>
  <c r="C139" i="27"/>
  <c r="B139" i="27"/>
  <c r="D138" i="27"/>
  <c r="C138" i="27"/>
  <c r="B138" i="27"/>
  <c r="D137" i="27"/>
  <c r="C137" i="27"/>
  <c r="B137" i="27"/>
  <c r="D136" i="27"/>
  <c r="C136" i="27"/>
  <c r="B136" i="27"/>
  <c r="D135" i="27"/>
  <c r="C135" i="27"/>
  <c r="B135" i="27"/>
  <c r="D134" i="27"/>
  <c r="C134" i="27"/>
  <c r="B134" i="27"/>
  <c r="D133" i="27"/>
  <c r="C133" i="27"/>
  <c r="B133" i="27"/>
  <c r="D132" i="27"/>
  <c r="C132" i="27"/>
  <c r="B132" i="27"/>
  <c r="D131" i="27"/>
  <c r="C131" i="27"/>
  <c r="B131" i="27"/>
  <c r="D130" i="27"/>
  <c r="C130" i="27"/>
  <c r="B130" i="27"/>
  <c r="D129" i="27"/>
  <c r="C129" i="27"/>
  <c r="B129" i="27"/>
  <c r="D128" i="27"/>
  <c r="C128" i="27"/>
  <c r="B128" i="27"/>
  <c r="D127" i="27"/>
  <c r="C127" i="27"/>
  <c r="B127" i="27"/>
  <c r="D126" i="27"/>
  <c r="C126" i="27"/>
  <c r="B126" i="27"/>
  <c r="D125" i="27"/>
  <c r="C125" i="27"/>
  <c r="B125" i="27"/>
  <c r="D124" i="27"/>
  <c r="C124" i="27"/>
  <c r="B124" i="27"/>
  <c r="D123" i="27"/>
  <c r="C123" i="27"/>
  <c r="B123" i="27"/>
  <c r="D122" i="27"/>
  <c r="C122" i="27"/>
  <c r="B122" i="27"/>
  <c r="D121" i="27"/>
  <c r="C121" i="27"/>
  <c r="B121" i="27"/>
  <c r="D120" i="27"/>
  <c r="C120" i="27"/>
  <c r="B120" i="27"/>
  <c r="D119" i="27"/>
  <c r="C119" i="27"/>
  <c r="B119" i="27"/>
  <c r="D118" i="27"/>
  <c r="C118" i="27"/>
  <c r="B118" i="27"/>
  <c r="D117" i="27"/>
  <c r="C117" i="27"/>
  <c r="B117" i="27"/>
  <c r="D116" i="27"/>
  <c r="C116" i="27"/>
  <c r="B116" i="27"/>
  <c r="D115" i="27"/>
  <c r="C115" i="27"/>
  <c r="B115" i="27"/>
  <c r="D114" i="27"/>
  <c r="C114" i="27"/>
  <c r="B114" i="27"/>
  <c r="D113" i="27"/>
  <c r="C113" i="27"/>
  <c r="B113" i="27"/>
  <c r="D112" i="27"/>
  <c r="C112" i="27"/>
  <c r="B112" i="27"/>
  <c r="D111" i="27"/>
  <c r="C111" i="27"/>
  <c r="B111" i="27"/>
  <c r="D110" i="27"/>
  <c r="C110" i="27"/>
  <c r="B110" i="27"/>
  <c r="D109" i="27"/>
  <c r="C109" i="27"/>
  <c r="B109" i="27"/>
  <c r="D108" i="27"/>
  <c r="C108" i="27"/>
  <c r="B108" i="27"/>
  <c r="D107" i="27"/>
  <c r="C107" i="27"/>
  <c r="B107" i="27"/>
  <c r="D106" i="27"/>
  <c r="C106" i="27"/>
  <c r="B106" i="27"/>
  <c r="D105" i="27"/>
  <c r="C105" i="27"/>
  <c r="B105" i="27"/>
  <c r="D104" i="27"/>
  <c r="C104" i="27"/>
  <c r="B104" i="27"/>
  <c r="D103" i="27"/>
  <c r="C103" i="27"/>
  <c r="B103" i="27"/>
  <c r="D102" i="27"/>
  <c r="C102" i="27"/>
  <c r="B102" i="27"/>
  <c r="D101" i="27"/>
  <c r="C101" i="27"/>
  <c r="B101" i="27"/>
  <c r="D100" i="27"/>
  <c r="C100" i="27"/>
  <c r="B100" i="27"/>
  <c r="D99" i="27"/>
  <c r="C99" i="27"/>
  <c r="B99" i="27"/>
  <c r="D98" i="27"/>
  <c r="C98" i="27"/>
  <c r="B98" i="27"/>
  <c r="D97" i="27"/>
  <c r="C97" i="27"/>
  <c r="B97" i="27"/>
  <c r="D96" i="27"/>
  <c r="C96" i="27"/>
  <c r="B96" i="27"/>
  <c r="D95" i="27"/>
  <c r="C95" i="27"/>
  <c r="B95" i="27"/>
  <c r="D94" i="27"/>
  <c r="C94" i="27"/>
  <c r="B94" i="27"/>
  <c r="D93" i="27"/>
  <c r="C93" i="27"/>
  <c r="B93" i="27"/>
  <c r="D92" i="27"/>
  <c r="C92" i="27"/>
  <c r="B92" i="27"/>
  <c r="D91" i="27"/>
  <c r="C91" i="27"/>
  <c r="B91" i="27"/>
  <c r="D90" i="27"/>
  <c r="C90" i="27"/>
  <c r="B90" i="27"/>
  <c r="D89" i="27"/>
  <c r="C89" i="27"/>
  <c r="B89" i="27"/>
  <c r="D88" i="27"/>
  <c r="C88" i="27"/>
  <c r="B88" i="27"/>
  <c r="D87" i="27"/>
  <c r="C87" i="27"/>
  <c r="B87" i="27"/>
  <c r="D86" i="27"/>
  <c r="C86" i="27"/>
  <c r="B86" i="27"/>
  <c r="D85" i="27"/>
  <c r="C85" i="27"/>
  <c r="B85" i="27"/>
  <c r="D84" i="27"/>
  <c r="C84" i="27"/>
  <c r="B84" i="27"/>
  <c r="D83" i="27"/>
  <c r="C83" i="27"/>
  <c r="B83" i="27"/>
  <c r="D82" i="27"/>
  <c r="C82" i="27"/>
  <c r="B82" i="27"/>
  <c r="D81" i="27"/>
  <c r="C81" i="27"/>
  <c r="B81" i="27"/>
  <c r="D80" i="27"/>
  <c r="C80" i="27"/>
  <c r="B80" i="27"/>
  <c r="D79" i="27"/>
  <c r="C79" i="27"/>
  <c r="B79" i="27"/>
  <c r="D78" i="27"/>
  <c r="C78" i="27"/>
  <c r="B78" i="27"/>
  <c r="D77" i="27"/>
  <c r="C77" i="27"/>
  <c r="B77" i="27"/>
  <c r="D76" i="27"/>
  <c r="C76" i="27"/>
  <c r="B76" i="27"/>
  <c r="D75" i="27"/>
  <c r="C75" i="27"/>
  <c r="B75" i="27"/>
  <c r="D74" i="27"/>
  <c r="C74" i="27"/>
  <c r="B74" i="27"/>
  <c r="D73" i="27"/>
  <c r="C73" i="27"/>
  <c r="B73" i="27"/>
  <c r="D72" i="27"/>
  <c r="C72" i="27"/>
  <c r="B72" i="27"/>
  <c r="D71" i="27"/>
  <c r="C71" i="27"/>
  <c r="B71" i="27"/>
  <c r="D70" i="27"/>
  <c r="C70" i="27"/>
  <c r="B70" i="27"/>
  <c r="D69" i="27"/>
  <c r="C69" i="27"/>
  <c r="B69" i="27"/>
  <c r="D68" i="27"/>
  <c r="C68" i="27"/>
  <c r="B68" i="27"/>
  <c r="D67" i="27"/>
  <c r="C67" i="27"/>
  <c r="B67" i="27"/>
  <c r="D66" i="27"/>
  <c r="C66" i="27"/>
  <c r="B66" i="27"/>
  <c r="D65" i="27"/>
  <c r="C65" i="27"/>
  <c r="B65" i="27"/>
  <c r="D64" i="27"/>
  <c r="C64" i="27"/>
  <c r="B64" i="27"/>
  <c r="D63" i="27"/>
  <c r="C63" i="27"/>
  <c r="B63" i="27"/>
  <c r="D62" i="27"/>
  <c r="C62" i="27"/>
  <c r="B62" i="27"/>
  <c r="D61" i="27"/>
  <c r="C61" i="27"/>
  <c r="B61" i="27"/>
  <c r="D60" i="27"/>
  <c r="C60" i="27"/>
  <c r="B60" i="27"/>
  <c r="D59" i="27"/>
  <c r="C59" i="27"/>
  <c r="B59" i="27"/>
  <c r="D58" i="27"/>
  <c r="C58" i="27"/>
  <c r="B58" i="27"/>
  <c r="D57" i="27"/>
  <c r="C57" i="27"/>
  <c r="B57" i="27"/>
  <c r="D56" i="27"/>
  <c r="C56" i="27"/>
  <c r="B56" i="27"/>
  <c r="D55" i="27"/>
  <c r="C55" i="27"/>
  <c r="B55" i="27"/>
  <c r="D54" i="27"/>
  <c r="C54" i="27"/>
  <c r="B54" i="27"/>
  <c r="D53" i="27"/>
  <c r="C53" i="27"/>
  <c r="B53" i="27"/>
  <c r="D52" i="27"/>
  <c r="C52" i="27"/>
  <c r="B52" i="27"/>
  <c r="D51" i="27"/>
  <c r="C51" i="27"/>
  <c r="B51" i="27"/>
  <c r="D50" i="27"/>
  <c r="C50" i="27"/>
  <c r="D49" i="27"/>
  <c r="C49" i="27"/>
  <c r="D48" i="27"/>
  <c r="C48" i="27"/>
  <c r="D47" i="27"/>
  <c r="C47" i="27"/>
  <c r="D46" i="27"/>
  <c r="C46" i="27"/>
  <c r="D45" i="27"/>
  <c r="C45" i="27"/>
  <c r="D44" i="27"/>
  <c r="C44" i="27"/>
  <c r="D43" i="27"/>
  <c r="C43" i="27"/>
  <c r="D42" i="27"/>
  <c r="C42" i="27"/>
  <c r="D41" i="27"/>
  <c r="C41" i="27"/>
  <c r="D40" i="27"/>
  <c r="C40" i="27"/>
  <c r="D39" i="27"/>
  <c r="C39" i="27"/>
  <c r="D38" i="27"/>
  <c r="C38" i="27"/>
  <c r="D37" i="27"/>
  <c r="C37" i="27"/>
  <c r="D36" i="27"/>
  <c r="C36" i="27"/>
  <c r="D35" i="27"/>
  <c r="C35" i="27"/>
  <c r="D34" i="27"/>
  <c r="C34" i="27"/>
  <c r="D33" i="27"/>
  <c r="C33" i="27"/>
  <c r="D32" i="27"/>
  <c r="C32" i="27"/>
  <c r="D31" i="27"/>
  <c r="C31" i="27"/>
  <c r="D30" i="27"/>
  <c r="C30" i="27"/>
  <c r="D29" i="27"/>
  <c r="C29" i="27"/>
  <c r="D28" i="27"/>
  <c r="C28" i="27"/>
  <c r="D27" i="27"/>
  <c r="C27" i="27"/>
  <c r="D26" i="27"/>
  <c r="C26" i="27"/>
  <c r="D25" i="27"/>
  <c r="C25" i="27"/>
  <c r="D24" i="27"/>
  <c r="C24" i="27"/>
  <c r="D23" i="27"/>
  <c r="C23" i="27"/>
  <c r="D22" i="27"/>
  <c r="C22" i="27"/>
  <c r="D21" i="27"/>
  <c r="C21" i="27"/>
  <c r="D20" i="27"/>
  <c r="C20" i="27"/>
  <c r="D19" i="27"/>
  <c r="C19" i="27"/>
  <c r="D18" i="27"/>
  <c r="C18" i="27"/>
  <c r="D17" i="27"/>
  <c r="C17" i="27"/>
  <c r="D16" i="27"/>
  <c r="C16" i="27"/>
  <c r="D15" i="27"/>
  <c r="C15" i="27"/>
  <c r="D14" i="27"/>
  <c r="C14" i="27"/>
  <c r="D13" i="27"/>
  <c r="C13" i="27"/>
  <c r="D12" i="27"/>
  <c r="C12" i="27"/>
  <c r="D11" i="27"/>
  <c r="C11" i="27"/>
  <c r="B11" i="27"/>
  <c r="D210" i="26"/>
  <c r="C210" i="26"/>
  <c r="B210" i="26"/>
  <c r="D209" i="26"/>
  <c r="C209" i="26"/>
  <c r="B209" i="26"/>
  <c r="D208" i="26"/>
  <c r="C208" i="26"/>
  <c r="B208" i="26"/>
  <c r="D207" i="26"/>
  <c r="C207" i="26"/>
  <c r="B207" i="26"/>
  <c r="D206" i="26"/>
  <c r="C206" i="26"/>
  <c r="B206" i="26"/>
  <c r="D205" i="26"/>
  <c r="C205" i="26"/>
  <c r="B205" i="26"/>
  <c r="D204" i="26"/>
  <c r="C204" i="26"/>
  <c r="B204" i="26"/>
  <c r="D203" i="26"/>
  <c r="C203" i="26"/>
  <c r="B203" i="26"/>
  <c r="D202" i="26"/>
  <c r="C202" i="26"/>
  <c r="B202" i="26"/>
  <c r="D201" i="26"/>
  <c r="C201" i="26"/>
  <c r="B201" i="26"/>
  <c r="D200" i="26"/>
  <c r="C200" i="26"/>
  <c r="B200" i="26"/>
  <c r="D199" i="26"/>
  <c r="C199" i="26"/>
  <c r="B199" i="26"/>
  <c r="D198" i="26"/>
  <c r="C198" i="26"/>
  <c r="B198" i="26"/>
  <c r="D197" i="26"/>
  <c r="C197" i="26"/>
  <c r="B197" i="26"/>
  <c r="D196" i="26"/>
  <c r="C196" i="26"/>
  <c r="B196" i="26"/>
  <c r="D195" i="26"/>
  <c r="C195" i="26"/>
  <c r="B195" i="26"/>
  <c r="D194" i="26"/>
  <c r="C194" i="26"/>
  <c r="B194" i="26"/>
  <c r="D193" i="26"/>
  <c r="C193" i="26"/>
  <c r="B193" i="26"/>
  <c r="D192" i="26"/>
  <c r="C192" i="26"/>
  <c r="B192" i="26"/>
  <c r="D191" i="26"/>
  <c r="C191" i="26"/>
  <c r="B191" i="26"/>
  <c r="D190" i="26"/>
  <c r="C190" i="26"/>
  <c r="B190" i="26"/>
  <c r="D189" i="26"/>
  <c r="C189" i="26"/>
  <c r="B189" i="26"/>
  <c r="D188" i="26"/>
  <c r="C188" i="26"/>
  <c r="B188" i="26"/>
  <c r="D187" i="26"/>
  <c r="C187" i="26"/>
  <c r="B187" i="26"/>
  <c r="D186" i="26"/>
  <c r="C186" i="26"/>
  <c r="B186" i="26"/>
  <c r="D185" i="26"/>
  <c r="C185" i="26"/>
  <c r="B185" i="26"/>
  <c r="D184" i="26"/>
  <c r="C184" i="26"/>
  <c r="B184" i="26"/>
  <c r="D183" i="26"/>
  <c r="C183" i="26"/>
  <c r="B183" i="26"/>
  <c r="D182" i="26"/>
  <c r="C182" i="26"/>
  <c r="B182" i="26"/>
  <c r="D181" i="26"/>
  <c r="C181" i="26"/>
  <c r="B181" i="26"/>
  <c r="D180" i="26"/>
  <c r="C180" i="26"/>
  <c r="B180" i="26"/>
  <c r="D179" i="26"/>
  <c r="C179" i="26"/>
  <c r="B179" i="26"/>
  <c r="D178" i="26"/>
  <c r="C178" i="26"/>
  <c r="B178" i="26"/>
  <c r="D177" i="26"/>
  <c r="C177" i="26"/>
  <c r="B177" i="26"/>
  <c r="D176" i="26"/>
  <c r="C176" i="26"/>
  <c r="B176" i="26"/>
  <c r="D175" i="26"/>
  <c r="C175" i="26"/>
  <c r="B175" i="26"/>
  <c r="D174" i="26"/>
  <c r="C174" i="26"/>
  <c r="B174" i="26"/>
  <c r="D173" i="26"/>
  <c r="C173" i="26"/>
  <c r="B173" i="26"/>
  <c r="D172" i="26"/>
  <c r="C172" i="26"/>
  <c r="B172" i="26"/>
  <c r="D171" i="26"/>
  <c r="C171" i="26"/>
  <c r="B171" i="26"/>
  <c r="D170" i="26"/>
  <c r="C170" i="26"/>
  <c r="B170" i="26"/>
  <c r="D169" i="26"/>
  <c r="C169" i="26"/>
  <c r="B169" i="26"/>
  <c r="D168" i="26"/>
  <c r="C168" i="26"/>
  <c r="B168" i="26"/>
  <c r="D167" i="26"/>
  <c r="C167" i="26"/>
  <c r="B167" i="26"/>
  <c r="D166" i="26"/>
  <c r="C166" i="26"/>
  <c r="B166" i="26"/>
  <c r="D165" i="26"/>
  <c r="C165" i="26"/>
  <c r="B165" i="26"/>
  <c r="D164" i="26"/>
  <c r="C164" i="26"/>
  <c r="B164" i="26"/>
  <c r="D163" i="26"/>
  <c r="C163" i="26"/>
  <c r="B163" i="26"/>
  <c r="D162" i="26"/>
  <c r="C162" i="26"/>
  <c r="B162" i="26"/>
  <c r="D161" i="26"/>
  <c r="C161" i="26"/>
  <c r="B161" i="26"/>
  <c r="D160" i="26"/>
  <c r="C160" i="26"/>
  <c r="B160" i="26"/>
  <c r="D159" i="26"/>
  <c r="C159" i="26"/>
  <c r="B159" i="26"/>
  <c r="D158" i="26"/>
  <c r="C158" i="26"/>
  <c r="B158" i="26"/>
  <c r="D157" i="26"/>
  <c r="C157" i="26"/>
  <c r="B157" i="26"/>
  <c r="D156" i="26"/>
  <c r="C156" i="26"/>
  <c r="B156" i="26"/>
  <c r="D155" i="26"/>
  <c r="C155" i="26"/>
  <c r="B155" i="26"/>
  <c r="D154" i="26"/>
  <c r="C154" i="26"/>
  <c r="B154" i="26"/>
  <c r="D153" i="26"/>
  <c r="C153" i="26"/>
  <c r="B153" i="26"/>
  <c r="D152" i="26"/>
  <c r="C152" i="26"/>
  <c r="B152" i="26"/>
  <c r="D151" i="26"/>
  <c r="C151" i="26"/>
  <c r="B151" i="26"/>
  <c r="D150" i="26"/>
  <c r="C150" i="26"/>
  <c r="B150" i="26"/>
  <c r="D149" i="26"/>
  <c r="C149" i="26"/>
  <c r="B149" i="26"/>
  <c r="D148" i="26"/>
  <c r="C148" i="26"/>
  <c r="B148" i="26"/>
  <c r="D147" i="26"/>
  <c r="C147" i="26"/>
  <c r="B147" i="26"/>
  <c r="D146" i="26"/>
  <c r="C146" i="26"/>
  <c r="B146" i="26"/>
  <c r="D145" i="26"/>
  <c r="C145" i="26"/>
  <c r="B145" i="26"/>
  <c r="D144" i="26"/>
  <c r="C144" i="26"/>
  <c r="B144" i="26"/>
  <c r="D143" i="26"/>
  <c r="C143" i="26"/>
  <c r="B143" i="26"/>
  <c r="D142" i="26"/>
  <c r="C142" i="26"/>
  <c r="B142" i="26"/>
  <c r="D141" i="26"/>
  <c r="C141" i="26"/>
  <c r="B141" i="26"/>
  <c r="D140" i="26"/>
  <c r="C140" i="26"/>
  <c r="B140" i="26"/>
  <c r="D139" i="26"/>
  <c r="C139" i="26"/>
  <c r="B139" i="26"/>
  <c r="D138" i="26"/>
  <c r="C138" i="26"/>
  <c r="B138" i="26"/>
  <c r="D137" i="26"/>
  <c r="C137" i="26"/>
  <c r="B137" i="26"/>
  <c r="D136" i="26"/>
  <c r="C136" i="26"/>
  <c r="B136" i="26"/>
  <c r="D135" i="26"/>
  <c r="C135" i="26"/>
  <c r="B135" i="26"/>
  <c r="D134" i="26"/>
  <c r="C134" i="26"/>
  <c r="B134" i="26"/>
  <c r="D133" i="26"/>
  <c r="C133" i="26"/>
  <c r="B133" i="26"/>
  <c r="D132" i="26"/>
  <c r="C132" i="26"/>
  <c r="B132" i="26"/>
  <c r="D131" i="26"/>
  <c r="C131" i="26"/>
  <c r="B131" i="26"/>
  <c r="D130" i="26"/>
  <c r="C130" i="26"/>
  <c r="B130" i="26"/>
  <c r="D129" i="26"/>
  <c r="C129" i="26"/>
  <c r="B129" i="26"/>
  <c r="D128" i="26"/>
  <c r="C128" i="26"/>
  <c r="B128" i="26"/>
  <c r="D127" i="26"/>
  <c r="C127" i="26"/>
  <c r="B127" i="26"/>
  <c r="D126" i="26"/>
  <c r="C126" i="26"/>
  <c r="B126" i="26"/>
  <c r="D125" i="26"/>
  <c r="C125" i="26"/>
  <c r="B125" i="26"/>
  <c r="D124" i="26"/>
  <c r="C124" i="26"/>
  <c r="B124" i="26"/>
  <c r="D123" i="26"/>
  <c r="C123" i="26"/>
  <c r="B123" i="26"/>
  <c r="D122" i="26"/>
  <c r="C122" i="26"/>
  <c r="B122" i="26"/>
  <c r="D121" i="26"/>
  <c r="C121" i="26"/>
  <c r="B121" i="26"/>
  <c r="D120" i="26"/>
  <c r="C120" i="26"/>
  <c r="B120" i="26"/>
  <c r="D119" i="26"/>
  <c r="C119" i="26"/>
  <c r="B119" i="26"/>
  <c r="D118" i="26"/>
  <c r="C118" i="26"/>
  <c r="B118" i="26"/>
  <c r="D117" i="26"/>
  <c r="C117" i="26"/>
  <c r="B117" i="26"/>
  <c r="D116" i="26"/>
  <c r="C116" i="26"/>
  <c r="B116" i="26"/>
  <c r="D115" i="26"/>
  <c r="C115" i="26"/>
  <c r="B115" i="26"/>
  <c r="D114" i="26"/>
  <c r="C114" i="26"/>
  <c r="B114" i="26"/>
  <c r="D113" i="26"/>
  <c r="C113" i="26"/>
  <c r="B113" i="26"/>
  <c r="D112" i="26"/>
  <c r="C112" i="26"/>
  <c r="B112" i="26"/>
  <c r="D111" i="26"/>
  <c r="C111" i="26"/>
  <c r="B111" i="26"/>
  <c r="D110" i="26"/>
  <c r="C110" i="26"/>
  <c r="B110" i="26"/>
  <c r="D109" i="26"/>
  <c r="C109" i="26"/>
  <c r="B109" i="26"/>
  <c r="D108" i="26"/>
  <c r="C108" i="26"/>
  <c r="B108" i="26"/>
  <c r="D107" i="26"/>
  <c r="C107" i="26"/>
  <c r="B107" i="26"/>
  <c r="D106" i="26"/>
  <c r="C106" i="26"/>
  <c r="B106" i="26"/>
  <c r="D105" i="26"/>
  <c r="C105" i="26"/>
  <c r="B105" i="26"/>
  <c r="D104" i="26"/>
  <c r="C104" i="26"/>
  <c r="B104" i="26"/>
  <c r="D103" i="26"/>
  <c r="C103" i="26"/>
  <c r="B103" i="26"/>
  <c r="D102" i="26"/>
  <c r="C102" i="26"/>
  <c r="B102" i="26"/>
  <c r="D101" i="26"/>
  <c r="C101" i="26"/>
  <c r="B101" i="26"/>
  <c r="D100" i="26"/>
  <c r="C100" i="26"/>
  <c r="B100" i="26"/>
  <c r="D99" i="26"/>
  <c r="C99" i="26"/>
  <c r="B99" i="26"/>
  <c r="D98" i="26"/>
  <c r="C98" i="26"/>
  <c r="B98" i="26"/>
  <c r="D97" i="26"/>
  <c r="C97" i="26"/>
  <c r="B97" i="26"/>
  <c r="D96" i="26"/>
  <c r="C96" i="26"/>
  <c r="B96" i="26"/>
  <c r="D95" i="26"/>
  <c r="C95" i="26"/>
  <c r="B95" i="26"/>
  <c r="D94" i="26"/>
  <c r="C94" i="26"/>
  <c r="B94" i="26"/>
  <c r="D93" i="26"/>
  <c r="C93" i="26"/>
  <c r="B93" i="26"/>
  <c r="D92" i="26"/>
  <c r="C92" i="26"/>
  <c r="B92" i="26"/>
  <c r="D91" i="26"/>
  <c r="C91" i="26"/>
  <c r="B91" i="26"/>
  <c r="D90" i="26"/>
  <c r="C90" i="26"/>
  <c r="B90" i="26"/>
  <c r="D89" i="26"/>
  <c r="C89" i="26"/>
  <c r="B89" i="26"/>
  <c r="D88" i="26"/>
  <c r="C88" i="26"/>
  <c r="B88" i="26"/>
  <c r="D87" i="26"/>
  <c r="C87" i="26"/>
  <c r="B87" i="26"/>
  <c r="D86" i="26"/>
  <c r="C86" i="26"/>
  <c r="B86" i="26"/>
  <c r="D85" i="26"/>
  <c r="C85" i="26"/>
  <c r="B85" i="26"/>
  <c r="D84" i="26"/>
  <c r="C84" i="26"/>
  <c r="B84" i="26"/>
  <c r="D83" i="26"/>
  <c r="C83" i="26"/>
  <c r="B83" i="26"/>
  <c r="D82" i="26"/>
  <c r="C82" i="26"/>
  <c r="B82" i="26"/>
  <c r="D81" i="26"/>
  <c r="C81" i="26"/>
  <c r="B81" i="26"/>
  <c r="D80" i="26"/>
  <c r="C80" i="26"/>
  <c r="B80" i="26"/>
  <c r="D79" i="26"/>
  <c r="C79" i="26"/>
  <c r="B79" i="26"/>
  <c r="D78" i="26"/>
  <c r="C78" i="26"/>
  <c r="B78" i="26"/>
  <c r="D77" i="26"/>
  <c r="C77" i="26"/>
  <c r="B77" i="26"/>
  <c r="D76" i="26"/>
  <c r="C76" i="26"/>
  <c r="B76" i="26"/>
  <c r="D75" i="26"/>
  <c r="C75" i="26"/>
  <c r="B75" i="26"/>
  <c r="D74" i="26"/>
  <c r="C74" i="26"/>
  <c r="B74" i="26"/>
  <c r="D73" i="26"/>
  <c r="C73" i="26"/>
  <c r="B73" i="26"/>
  <c r="D72" i="26"/>
  <c r="C72" i="26"/>
  <c r="B72" i="26"/>
  <c r="D71" i="26"/>
  <c r="C71" i="26"/>
  <c r="B71" i="26"/>
  <c r="D70" i="26"/>
  <c r="C70" i="26"/>
  <c r="B70" i="26"/>
  <c r="D69" i="26"/>
  <c r="C69" i="26"/>
  <c r="B69" i="26"/>
  <c r="D68" i="26"/>
  <c r="C68" i="26"/>
  <c r="B68" i="26"/>
  <c r="D67" i="26"/>
  <c r="C67" i="26"/>
  <c r="B67" i="26"/>
  <c r="D66" i="26"/>
  <c r="C66" i="26"/>
  <c r="B66" i="26"/>
  <c r="D65" i="26"/>
  <c r="C65" i="26"/>
  <c r="B65" i="26"/>
  <c r="D64" i="26"/>
  <c r="C64" i="26"/>
  <c r="B64" i="26"/>
  <c r="D63" i="26"/>
  <c r="C63" i="26"/>
  <c r="B63" i="26"/>
  <c r="D62" i="26"/>
  <c r="C62" i="26"/>
  <c r="B62" i="26"/>
  <c r="D61" i="26"/>
  <c r="C61" i="26"/>
  <c r="B61" i="26"/>
  <c r="D60" i="26"/>
  <c r="C60" i="26"/>
  <c r="B60" i="26"/>
  <c r="D59" i="26"/>
  <c r="C59" i="26"/>
  <c r="B59" i="26"/>
  <c r="D58" i="26"/>
  <c r="C58" i="26"/>
  <c r="B58" i="26"/>
  <c r="D57" i="26"/>
  <c r="C57" i="26"/>
  <c r="B57" i="26"/>
  <c r="D56" i="26"/>
  <c r="C56" i="26"/>
  <c r="B56" i="26"/>
  <c r="D55" i="26"/>
  <c r="C55" i="26"/>
  <c r="B55" i="26"/>
  <c r="D54" i="26"/>
  <c r="C54" i="26"/>
  <c r="B54" i="26"/>
  <c r="D53" i="26"/>
  <c r="C53" i="26"/>
  <c r="B53" i="26"/>
  <c r="D52" i="26"/>
  <c r="C52" i="26"/>
  <c r="B52" i="26"/>
  <c r="D51" i="26"/>
  <c r="C51" i="26"/>
  <c r="B51" i="26"/>
  <c r="D50" i="26"/>
  <c r="C50" i="26"/>
  <c r="D49" i="26"/>
  <c r="C49" i="26"/>
  <c r="D48" i="26"/>
  <c r="C48" i="26"/>
  <c r="D47" i="26"/>
  <c r="C47" i="26"/>
  <c r="D46" i="26"/>
  <c r="C46" i="26"/>
  <c r="D45" i="26"/>
  <c r="C45" i="26"/>
  <c r="D44" i="26"/>
  <c r="C44" i="26"/>
  <c r="D43" i="26"/>
  <c r="C43" i="26"/>
  <c r="D42" i="26"/>
  <c r="C42" i="26"/>
  <c r="D41" i="26"/>
  <c r="C41" i="26"/>
  <c r="D40" i="26"/>
  <c r="C40" i="26"/>
  <c r="D39" i="26"/>
  <c r="C39" i="26"/>
  <c r="D38" i="26"/>
  <c r="C38" i="26"/>
  <c r="D37" i="26"/>
  <c r="C37" i="26"/>
  <c r="D36" i="26"/>
  <c r="C36" i="26"/>
  <c r="D35" i="26"/>
  <c r="C35" i="26"/>
  <c r="D34" i="26"/>
  <c r="C34" i="26"/>
  <c r="D33" i="26"/>
  <c r="C33" i="26"/>
  <c r="D32" i="26"/>
  <c r="C32" i="26"/>
  <c r="D31" i="26"/>
  <c r="C31" i="26"/>
  <c r="D30" i="26"/>
  <c r="C30" i="26"/>
  <c r="D29" i="26"/>
  <c r="C29" i="26"/>
  <c r="D28" i="26"/>
  <c r="C28" i="26"/>
  <c r="D27" i="26"/>
  <c r="C27" i="26"/>
  <c r="D26" i="26"/>
  <c r="C26" i="26"/>
  <c r="D25" i="26"/>
  <c r="C25" i="26"/>
  <c r="D24" i="26"/>
  <c r="C24" i="26"/>
  <c r="D23" i="26"/>
  <c r="C23" i="26"/>
  <c r="D22" i="26"/>
  <c r="C22" i="26"/>
  <c r="D21" i="26"/>
  <c r="C21" i="26"/>
  <c r="D20" i="26"/>
  <c r="C20" i="26"/>
  <c r="D19" i="26"/>
  <c r="C19" i="26"/>
  <c r="D18" i="26"/>
  <c r="C18" i="26"/>
  <c r="D17" i="26"/>
  <c r="C17" i="26"/>
  <c r="D16" i="26"/>
  <c r="C16" i="26"/>
  <c r="D15" i="26"/>
  <c r="C15" i="26"/>
  <c r="D14" i="26"/>
  <c r="C14" i="26"/>
  <c r="D13" i="26"/>
  <c r="C13" i="26"/>
  <c r="D12" i="26"/>
  <c r="C12" i="26"/>
  <c r="D11" i="26"/>
  <c r="C11" i="26"/>
  <c r="B11" i="26"/>
  <c r="D210" i="25"/>
  <c r="C210" i="25"/>
  <c r="B210" i="25"/>
  <c r="D209" i="25"/>
  <c r="C209" i="25"/>
  <c r="B209" i="25"/>
  <c r="D208" i="25"/>
  <c r="C208" i="25"/>
  <c r="B208" i="25"/>
  <c r="D207" i="25"/>
  <c r="C207" i="25"/>
  <c r="B207" i="25"/>
  <c r="D206" i="25"/>
  <c r="C206" i="25"/>
  <c r="B206" i="25"/>
  <c r="D205" i="25"/>
  <c r="C205" i="25"/>
  <c r="B205" i="25"/>
  <c r="D204" i="25"/>
  <c r="C204" i="25"/>
  <c r="B204" i="25"/>
  <c r="D203" i="25"/>
  <c r="C203" i="25"/>
  <c r="B203" i="25"/>
  <c r="D202" i="25"/>
  <c r="C202" i="25"/>
  <c r="B202" i="25"/>
  <c r="D201" i="25"/>
  <c r="C201" i="25"/>
  <c r="B201" i="25"/>
  <c r="D200" i="25"/>
  <c r="C200" i="25"/>
  <c r="B200" i="25"/>
  <c r="D199" i="25"/>
  <c r="C199" i="25"/>
  <c r="B199" i="25"/>
  <c r="D198" i="25"/>
  <c r="C198" i="25"/>
  <c r="B198" i="25"/>
  <c r="D197" i="25"/>
  <c r="C197" i="25"/>
  <c r="B197" i="25"/>
  <c r="D196" i="25"/>
  <c r="C196" i="25"/>
  <c r="B196" i="25"/>
  <c r="D195" i="25"/>
  <c r="C195" i="25"/>
  <c r="B195" i="25"/>
  <c r="D194" i="25"/>
  <c r="C194" i="25"/>
  <c r="B194" i="25"/>
  <c r="D193" i="25"/>
  <c r="C193" i="25"/>
  <c r="B193" i="25"/>
  <c r="D192" i="25"/>
  <c r="C192" i="25"/>
  <c r="B192" i="25"/>
  <c r="D191" i="25"/>
  <c r="C191" i="25"/>
  <c r="B191" i="25"/>
  <c r="D190" i="25"/>
  <c r="C190" i="25"/>
  <c r="B190" i="25"/>
  <c r="D189" i="25"/>
  <c r="C189" i="25"/>
  <c r="B189" i="25"/>
  <c r="D188" i="25"/>
  <c r="C188" i="25"/>
  <c r="B188" i="25"/>
  <c r="D187" i="25"/>
  <c r="C187" i="25"/>
  <c r="B187" i="25"/>
  <c r="D186" i="25"/>
  <c r="C186" i="25"/>
  <c r="B186" i="25"/>
  <c r="D185" i="25"/>
  <c r="C185" i="25"/>
  <c r="B185" i="25"/>
  <c r="D184" i="25"/>
  <c r="C184" i="25"/>
  <c r="B184" i="25"/>
  <c r="D183" i="25"/>
  <c r="C183" i="25"/>
  <c r="B183" i="25"/>
  <c r="D182" i="25"/>
  <c r="C182" i="25"/>
  <c r="B182" i="25"/>
  <c r="D181" i="25"/>
  <c r="C181" i="25"/>
  <c r="B181" i="25"/>
  <c r="D180" i="25"/>
  <c r="C180" i="25"/>
  <c r="B180" i="25"/>
  <c r="D179" i="25"/>
  <c r="C179" i="25"/>
  <c r="B179" i="25"/>
  <c r="D178" i="25"/>
  <c r="C178" i="25"/>
  <c r="B178" i="25"/>
  <c r="D177" i="25"/>
  <c r="C177" i="25"/>
  <c r="B177" i="25"/>
  <c r="D176" i="25"/>
  <c r="C176" i="25"/>
  <c r="B176" i="25"/>
  <c r="D175" i="25"/>
  <c r="C175" i="25"/>
  <c r="B175" i="25"/>
  <c r="D174" i="25"/>
  <c r="C174" i="25"/>
  <c r="B174" i="25"/>
  <c r="D173" i="25"/>
  <c r="C173" i="25"/>
  <c r="B173" i="25"/>
  <c r="D172" i="25"/>
  <c r="C172" i="25"/>
  <c r="B172" i="25"/>
  <c r="D171" i="25"/>
  <c r="C171" i="25"/>
  <c r="B171" i="25"/>
  <c r="D170" i="25"/>
  <c r="C170" i="25"/>
  <c r="B170" i="25"/>
  <c r="D169" i="25"/>
  <c r="C169" i="25"/>
  <c r="B169" i="25"/>
  <c r="D168" i="25"/>
  <c r="C168" i="25"/>
  <c r="B168" i="25"/>
  <c r="D167" i="25"/>
  <c r="C167" i="25"/>
  <c r="B167" i="25"/>
  <c r="D166" i="25"/>
  <c r="C166" i="25"/>
  <c r="B166" i="25"/>
  <c r="D165" i="25"/>
  <c r="C165" i="25"/>
  <c r="B165" i="25"/>
  <c r="D164" i="25"/>
  <c r="C164" i="25"/>
  <c r="B164" i="25"/>
  <c r="D163" i="25"/>
  <c r="C163" i="25"/>
  <c r="B163" i="25"/>
  <c r="D162" i="25"/>
  <c r="C162" i="25"/>
  <c r="B162" i="25"/>
  <c r="D161" i="25"/>
  <c r="C161" i="25"/>
  <c r="B161" i="25"/>
  <c r="D160" i="25"/>
  <c r="C160" i="25"/>
  <c r="B160" i="25"/>
  <c r="D159" i="25"/>
  <c r="C159" i="25"/>
  <c r="B159" i="25"/>
  <c r="D158" i="25"/>
  <c r="C158" i="25"/>
  <c r="B158" i="25"/>
  <c r="D157" i="25"/>
  <c r="C157" i="25"/>
  <c r="B157" i="25"/>
  <c r="D156" i="25"/>
  <c r="C156" i="25"/>
  <c r="B156" i="25"/>
  <c r="D155" i="25"/>
  <c r="C155" i="25"/>
  <c r="B155" i="25"/>
  <c r="D154" i="25"/>
  <c r="C154" i="25"/>
  <c r="B154" i="25"/>
  <c r="D153" i="25"/>
  <c r="C153" i="25"/>
  <c r="B153" i="25"/>
  <c r="D152" i="25"/>
  <c r="C152" i="25"/>
  <c r="B152" i="25"/>
  <c r="D151" i="25"/>
  <c r="C151" i="25"/>
  <c r="B151" i="25"/>
  <c r="D150" i="25"/>
  <c r="C150" i="25"/>
  <c r="B150" i="25"/>
  <c r="D149" i="25"/>
  <c r="C149" i="25"/>
  <c r="B149" i="25"/>
  <c r="D148" i="25"/>
  <c r="C148" i="25"/>
  <c r="B148" i="25"/>
  <c r="D147" i="25"/>
  <c r="C147" i="25"/>
  <c r="B147" i="25"/>
  <c r="D146" i="25"/>
  <c r="C146" i="25"/>
  <c r="B146" i="25"/>
  <c r="D145" i="25"/>
  <c r="C145" i="25"/>
  <c r="B145" i="25"/>
  <c r="D144" i="25"/>
  <c r="C144" i="25"/>
  <c r="B144" i="25"/>
  <c r="D143" i="25"/>
  <c r="C143" i="25"/>
  <c r="B143" i="25"/>
  <c r="D142" i="25"/>
  <c r="C142" i="25"/>
  <c r="B142" i="25"/>
  <c r="D141" i="25"/>
  <c r="C141" i="25"/>
  <c r="B141" i="25"/>
  <c r="D140" i="25"/>
  <c r="C140" i="25"/>
  <c r="B140" i="25"/>
  <c r="D139" i="25"/>
  <c r="C139" i="25"/>
  <c r="B139" i="25"/>
  <c r="D138" i="25"/>
  <c r="C138" i="25"/>
  <c r="B138" i="25"/>
  <c r="D137" i="25"/>
  <c r="C137" i="25"/>
  <c r="B137" i="25"/>
  <c r="D136" i="25"/>
  <c r="C136" i="25"/>
  <c r="B136" i="25"/>
  <c r="D135" i="25"/>
  <c r="C135" i="25"/>
  <c r="B135" i="25"/>
  <c r="D134" i="25"/>
  <c r="C134" i="25"/>
  <c r="B134" i="25"/>
  <c r="D133" i="25"/>
  <c r="C133" i="25"/>
  <c r="B133" i="25"/>
  <c r="D132" i="25"/>
  <c r="C132" i="25"/>
  <c r="B132" i="25"/>
  <c r="D131" i="25"/>
  <c r="C131" i="25"/>
  <c r="B131" i="25"/>
  <c r="D130" i="25"/>
  <c r="C130" i="25"/>
  <c r="B130" i="25"/>
  <c r="D129" i="25"/>
  <c r="C129" i="25"/>
  <c r="B129" i="25"/>
  <c r="D128" i="25"/>
  <c r="C128" i="25"/>
  <c r="B128" i="25"/>
  <c r="D127" i="25"/>
  <c r="C127" i="25"/>
  <c r="B127" i="25"/>
  <c r="D126" i="25"/>
  <c r="C126" i="25"/>
  <c r="B126" i="25"/>
  <c r="D125" i="25"/>
  <c r="C125" i="25"/>
  <c r="B125" i="25"/>
  <c r="D124" i="25"/>
  <c r="C124" i="25"/>
  <c r="B124" i="25"/>
  <c r="D123" i="25"/>
  <c r="C123" i="25"/>
  <c r="B123" i="25"/>
  <c r="D122" i="25"/>
  <c r="C122" i="25"/>
  <c r="B122" i="25"/>
  <c r="D121" i="25"/>
  <c r="C121" i="25"/>
  <c r="B121" i="25"/>
  <c r="D120" i="25"/>
  <c r="C120" i="25"/>
  <c r="B120" i="25"/>
  <c r="D119" i="25"/>
  <c r="C119" i="25"/>
  <c r="B119" i="25"/>
  <c r="D118" i="25"/>
  <c r="C118" i="25"/>
  <c r="B118" i="25"/>
  <c r="D117" i="25"/>
  <c r="C117" i="25"/>
  <c r="B117" i="25"/>
  <c r="D116" i="25"/>
  <c r="C116" i="25"/>
  <c r="B116" i="25"/>
  <c r="D115" i="25"/>
  <c r="C115" i="25"/>
  <c r="B115" i="25"/>
  <c r="D114" i="25"/>
  <c r="C114" i="25"/>
  <c r="B114" i="25"/>
  <c r="D113" i="25"/>
  <c r="C113" i="25"/>
  <c r="B113" i="25"/>
  <c r="D112" i="25"/>
  <c r="C112" i="25"/>
  <c r="B112" i="25"/>
  <c r="D111" i="25"/>
  <c r="C111" i="25"/>
  <c r="B111" i="25"/>
  <c r="D110" i="25"/>
  <c r="C110" i="25"/>
  <c r="B110" i="25"/>
  <c r="D109" i="25"/>
  <c r="C109" i="25"/>
  <c r="B109" i="25"/>
  <c r="D108" i="25"/>
  <c r="C108" i="25"/>
  <c r="B108" i="25"/>
  <c r="D107" i="25"/>
  <c r="C107" i="25"/>
  <c r="B107" i="25"/>
  <c r="D106" i="25"/>
  <c r="C106" i="25"/>
  <c r="B106" i="25"/>
  <c r="D105" i="25"/>
  <c r="C105" i="25"/>
  <c r="B105" i="25"/>
  <c r="D104" i="25"/>
  <c r="C104" i="25"/>
  <c r="B104" i="25"/>
  <c r="D103" i="25"/>
  <c r="C103" i="25"/>
  <c r="B103" i="25"/>
  <c r="D102" i="25"/>
  <c r="C102" i="25"/>
  <c r="B102" i="25"/>
  <c r="D101" i="25"/>
  <c r="C101" i="25"/>
  <c r="B101" i="25"/>
  <c r="D100" i="25"/>
  <c r="C100" i="25"/>
  <c r="B100" i="25"/>
  <c r="D99" i="25"/>
  <c r="C99" i="25"/>
  <c r="B99" i="25"/>
  <c r="D98" i="25"/>
  <c r="C98" i="25"/>
  <c r="B98" i="25"/>
  <c r="D97" i="25"/>
  <c r="C97" i="25"/>
  <c r="B97" i="25"/>
  <c r="D96" i="25"/>
  <c r="C96" i="25"/>
  <c r="B96" i="25"/>
  <c r="D95" i="25"/>
  <c r="C95" i="25"/>
  <c r="B95" i="25"/>
  <c r="D94" i="25"/>
  <c r="C94" i="25"/>
  <c r="B94" i="25"/>
  <c r="D93" i="25"/>
  <c r="C93" i="25"/>
  <c r="B93" i="25"/>
  <c r="D92" i="25"/>
  <c r="C92" i="25"/>
  <c r="B92" i="25"/>
  <c r="D91" i="25"/>
  <c r="C91" i="25"/>
  <c r="B91" i="25"/>
  <c r="D90" i="25"/>
  <c r="C90" i="25"/>
  <c r="B90" i="25"/>
  <c r="D89" i="25"/>
  <c r="C89" i="25"/>
  <c r="B89" i="25"/>
  <c r="D88" i="25"/>
  <c r="C88" i="25"/>
  <c r="B88" i="25"/>
  <c r="D87" i="25"/>
  <c r="C87" i="25"/>
  <c r="B87" i="25"/>
  <c r="D86" i="25"/>
  <c r="C86" i="25"/>
  <c r="B86" i="25"/>
  <c r="D85" i="25"/>
  <c r="C85" i="25"/>
  <c r="B85" i="25"/>
  <c r="D84" i="25"/>
  <c r="C84" i="25"/>
  <c r="B84" i="25"/>
  <c r="D83" i="25"/>
  <c r="C83" i="25"/>
  <c r="B83" i="25"/>
  <c r="D82" i="25"/>
  <c r="C82" i="25"/>
  <c r="B82" i="25"/>
  <c r="D81" i="25"/>
  <c r="C81" i="25"/>
  <c r="B81" i="25"/>
  <c r="D80" i="25"/>
  <c r="C80" i="25"/>
  <c r="B80" i="25"/>
  <c r="D79" i="25"/>
  <c r="C79" i="25"/>
  <c r="B79" i="25"/>
  <c r="D78" i="25"/>
  <c r="C78" i="25"/>
  <c r="B78" i="25"/>
  <c r="D77" i="25"/>
  <c r="C77" i="25"/>
  <c r="B77" i="25"/>
  <c r="D76" i="25"/>
  <c r="C76" i="25"/>
  <c r="B76" i="25"/>
  <c r="D75" i="25"/>
  <c r="C75" i="25"/>
  <c r="B75" i="25"/>
  <c r="D74" i="25"/>
  <c r="C74" i="25"/>
  <c r="B74" i="25"/>
  <c r="D73" i="25"/>
  <c r="C73" i="25"/>
  <c r="B73" i="25"/>
  <c r="D72" i="25"/>
  <c r="C72" i="25"/>
  <c r="B72" i="25"/>
  <c r="D71" i="25"/>
  <c r="C71" i="25"/>
  <c r="B71" i="25"/>
  <c r="D70" i="25"/>
  <c r="C70" i="25"/>
  <c r="B70" i="25"/>
  <c r="D69" i="25"/>
  <c r="C69" i="25"/>
  <c r="B69" i="25"/>
  <c r="D68" i="25"/>
  <c r="C68" i="25"/>
  <c r="B68" i="25"/>
  <c r="D67" i="25"/>
  <c r="C67" i="25"/>
  <c r="B67" i="25"/>
  <c r="D66" i="25"/>
  <c r="C66" i="25"/>
  <c r="B66" i="25"/>
  <c r="D65" i="25"/>
  <c r="C65" i="25"/>
  <c r="B65" i="25"/>
  <c r="D64" i="25"/>
  <c r="C64" i="25"/>
  <c r="B64" i="25"/>
  <c r="D63" i="25"/>
  <c r="C63" i="25"/>
  <c r="B63" i="25"/>
  <c r="D62" i="25"/>
  <c r="C62" i="25"/>
  <c r="B62" i="25"/>
  <c r="D61" i="25"/>
  <c r="C61" i="25"/>
  <c r="B61" i="25"/>
  <c r="D60" i="25"/>
  <c r="C60" i="25"/>
  <c r="B60" i="25"/>
  <c r="D59" i="25"/>
  <c r="C59" i="25"/>
  <c r="B59" i="25"/>
  <c r="D58" i="25"/>
  <c r="C58" i="25"/>
  <c r="B58" i="25"/>
  <c r="D57" i="25"/>
  <c r="C57" i="25"/>
  <c r="B57" i="25"/>
  <c r="D56" i="25"/>
  <c r="C56" i="25"/>
  <c r="B56" i="25"/>
  <c r="D55" i="25"/>
  <c r="C55" i="25"/>
  <c r="B55" i="25"/>
  <c r="D54" i="25"/>
  <c r="C54" i="25"/>
  <c r="B54" i="25"/>
  <c r="D53" i="25"/>
  <c r="C53" i="25"/>
  <c r="B53" i="25"/>
  <c r="D52" i="25"/>
  <c r="C52" i="25"/>
  <c r="B52" i="25"/>
  <c r="D51" i="25"/>
  <c r="C51" i="25"/>
  <c r="B51" i="25"/>
  <c r="D50" i="25"/>
  <c r="C50" i="25"/>
  <c r="D49" i="25"/>
  <c r="C49" i="25"/>
  <c r="D48" i="25"/>
  <c r="C48" i="25"/>
  <c r="D47" i="25"/>
  <c r="C47" i="25"/>
  <c r="D46" i="25"/>
  <c r="C46" i="25"/>
  <c r="D45" i="25"/>
  <c r="C45" i="25"/>
  <c r="D44" i="25"/>
  <c r="C44" i="25"/>
  <c r="D43" i="25"/>
  <c r="C43" i="25"/>
  <c r="D42" i="25"/>
  <c r="C42" i="25"/>
  <c r="D41" i="25"/>
  <c r="C41" i="25"/>
  <c r="D40" i="25"/>
  <c r="C40" i="25"/>
  <c r="D39" i="25"/>
  <c r="C39" i="25"/>
  <c r="D38" i="25"/>
  <c r="C38" i="25"/>
  <c r="D37" i="25"/>
  <c r="C37" i="25"/>
  <c r="D36" i="25"/>
  <c r="C36" i="25"/>
  <c r="D35" i="25"/>
  <c r="C35" i="25"/>
  <c r="D34" i="25"/>
  <c r="C34" i="25"/>
  <c r="D33" i="25"/>
  <c r="C33" i="25"/>
  <c r="D32" i="25"/>
  <c r="C32" i="25"/>
  <c r="D31" i="25"/>
  <c r="C31" i="25"/>
  <c r="D30" i="25"/>
  <c r="C30" i="25"/>
  <c r="D29" i="25"/>
  <c r="C29" i="25"/>
  <c r="D28" i="25"/>
  <c r="C28" i="25"/>
  <c r="D27" i="25"/>
  <c r="C27" i="25"/>
  <c r="D26" i="25"/>
  <c r="C26" i="25"/>
  <c r="D25" i="25"/>
  <c r="C25" i="25"/>
  <c r="D24" i="25"/>
  <c r="C24" i="25"/>
  <c r="D23" i="25"/>
  <c r="C23" i="25"/>
  <c r="D22" i="25"/>
  <c r="C22" i="25"/>
  <c r="D21" i="25"/>
  <c r="C21" i="25"/>
  <c r="D20" i="25"/>
  <c r="C20" i="25"/>
  <c r="D19" i="25"/>
  <c r="C19" i="25"/>
  <c r="D18" i="25"/>
  <c r="C18" i="25"/>
  <c r="D17" i="25"/>
  <c r="C17" i="25"/>
  <c r="D16" i="25"/>
  <c r="C16" i="25"/>
  <c r="D15" i="25"/>
  <c r="C15" i="25"/>
  <c r="D14" i="25"/>
  <c r="C14" i="25"/>
  <c r="D13" i="25"/>
  <c r="C13" i="25"/>
  <c r="D12" i="25"/>
  <c r="C12" i="25"/>
  <c r="D11" i="25"/>
  <c r="C11" i="25"/>
  <c r="B11" i="25"/>
  <c r="D210" i="24"/>
  <c r="C210" i="24"/>
  <c r="B210" i="24"/>
  <c r="D209" i="24"/>
  <c r="C209" i="24"/>
  <c r="B209" i="24"/>
  <c r="D208" i="24"/>
  <c r="C208" i="24"/>
  <c r="B208" i="24"/>
  <c r="D207" i="24"/>
  <c r="C207" i="24"/>
  <c r="B207" i="24"/>
  <c r="D206" i="24"/>
  <c r="C206" i="24"/>
  <c r="B206" i="24"/>
  <c r="D205" i="24"/>
  <c r="C205" i="24"/>
  <c r="B205" i="24"/>
  <c r="D204" i="24"/>
  <c r="C204" i="24"/>
  <c r="B204" i="24"/>
  <c r="D203" i="24"/>
  <c r="C203" i="24"/>
  <c r="B203" i="24"/>
  <c r="D202" i="24"/>
  <c r="C202" i="24"/>
  <c r="B202" i="24"/>
  <c r="D201" i="24"/>
  <c r="C201" i="24"/>
  <c r="B201" i="24"/>
  <c r="D200" i="24"/>
  <c r="C200" i="24"/>
  <c r="B200" i="24"/>
  <c r="D199" i="24"/>
  <c r="C199" i="24"/>
  <c r="B199" i="24"/>
  <c r="D198" i="24"/>
  <c r="C198" i="24"/>
  <c r="B198" i="24"/>
  <c r="D197" i="24"/>
  <c r="C197" i="24"/>
  <c r="B197" i="24"/>
  <c r="D196" i="24"/>
  <c r="C196" i="24"/>
  <c r="B196" i="24"/>
  <c r="D195" i="24"/>
  <c r="C195" i="24"/>
  <c r="B195" i="24"/>
  <c r="D194" i="24"/>
  <c r="C194" i="24"/>
  <c r="B194" i="24"/>
  <c r="D193" i="24"/>
  <c r="C193" i="24"/>
  <c r="B193" i="24"/>
  <c r="D192" i="24"/>
  <c r="C192" i="24"/>
  <c r="B192" i="24"/>
  <c r="D191" i="24"/>
  <c r="C191" i="24"/>
  <c r="B191" i="24"/>
  <c r="D190" i="24"/>
  <c r="C190" i="24"/>
  <c r="B190" i="24"/>
  <c r="D189" i="24"/>
  <c r="C189" i="24"/>
  <c r="B189" i="24"/>
  <c r="D188" i="24"/>
  <c r="C188" i="24"/>
  <c r="B188" i="24"/>
  <c r="D187" i="24"/>
  <c r="C187" i="24"/>
  <c r="B187" i="24"/>
  <c r="D186" i="24"/>
  <c r="C186" i="24"/>
  <c r="B186" i="24"/>
  <c r="D185" i="24"/>
  <c r="C185" i="24"/>
  <c r="B185" i="24"/>
  <c r="D184" i="24"/>
  <c r="C184" i="24"/>
  <c r="B184" i="24"/>
  <c r="D183" i="24"/>
  <c r="C183" i="24"/>
  <c r="B183" i="24"/>
  <c r="D182" i="24"/>
  <c r="C182" i="24"/>
  <c r="B182" i="24"/>
  <c r="D181" i="24"/>
  <c r="C181" i="24"/>
  <c r="B181" i="24"/>
  <c r="D180" i="24"/>
  <c r="C180" i="24"/>
  <c r="B180" i="24"/>
  <c r="D179" i="24"/>
  <c r="C179" i="24"/>
  <c r="B179" i="24"/>
  <c r="D178" i="24"/>
  <c r="C178" i="24"/>
  <c r="B178" i="24"/>
  <c r="D177" i="24"/>
  <c r="C177" i="24"/>
  <c r="B177" i="24"/>
  <c r="D176" i="24"/>
  <c r="C176" i="24"/>
  <c r="B176" i="24"/>
  <c r="D175" i="24"/>
  <c r="C175" i="24"/>
  <c r="B175" i="24"/>
  <c r="D174" i="24"/>
  <c r="C174" i="24"/>
  <c r="B174" i="24"/>
  <c r="D173" i="24"/>
  <c r="C173" i="24"/>
  <c r="B173" i="24"/>
  <c r="D172" i="24"/>
  <c r="C172" i="24"/>
  <c r="B172" i="24"/>
  <c r="D171" i="24"/>
  <c r="C171" i="24"/>
  <c r="B171" i="24"/>
  <c r="D170" i="24"/>
  <c r="C170" i="24"/>
  <c r="B170" i="24"/>
  <c r="D169" i="24"/>
  <c r="C169" i="24"/>
  <c r="B169" i="24"/>
  <c r="D168" i="24"/>
  <c r="C168" i="24"/>
  <c r="B168" i="24"/>
  <c r="D167" i="24"/>
  <c r="C167" i="24"/>
  <c r="B167" i="24"/>
  <c r="D166" i="24"/>
  <c r="C166" i="24"/>
  <c r="B166" i="24"/>
  <c r="D165" i="24"/>
  <c r="C165" i="24"/>
  <c r="B165" i="24"/>
  <c r="D164" i="24"/>
  <c r="C164" i="24"/>
  <c r="B164" i="24"/>
  <c r="D163" i="24"/>
  <c r="C163" i="24"/>
  <c r="B163" i="24"/>
  <c r="D162" i="24"/>
  <c r="C162" i="24"/>
  <c r="B162" i="24"/>
  <c r="D161" i="24"/>
  <c r="C161" i="24"/>
  <c r="B161" i="24"/>
  <c r="D160" i="24"/>
  <c r="C160" i="24"/>
  <c r="B160" i="24"/>
  <c r="D159" i="24"/>
  <c r="C159" i="24"/>
  <c r="B159" i="24"/>
  <c r="D158" i="24"/>
  <c r="C158" i="24"/>
  <c r="B158" i="24"/>
  <c r="D157" i="24"/>
  <c r="C157" i="24"/>
  <c r="B157" i="24"/>
  <c r="D156" i="24"/>
  <c r="C156" i="24"/>
  <c r="B156" i="24"/>
  <c r="D155" i="24"/>
  <c r="C155" i="24"/>
  <c r="B155" i="24"/>
  <c r="D154" i="24"/>
  <c r="C154" i="24"/>
  <c r="B154" i="24"/>
  <c r="D153" i="24"/>
  <c r="C153" i="24"/>
  <c r="B153" i="24"/>
  <c r="D152" i="24"/>
  <c r="C152" i="24"/>
  <c r="B152" i="24"/>
  <c r="D151" i="24"/>
  <c r="C151" i="24"/>
  <c r="B151" i="24"/>
  <c r="D150" i="24"/>
  <c r="C150" i="24"/>
  <c r="B150" i="24"/>
  <c r="D149" i="24"/>
  <c r="C149" i="24"/>
  <c r="B149" i="24"/>
  <c r="D148" i="24"/>
  <c r="C148" i="24"/>
  <c r="B148" i="24"/>
  <c r="D147" i="24"/>
  <c r="C147" i="24"/>
  <c r="B147" i="24"/>
  <c r="D146" i="24"/>
  <c r="C146" i="24"/>
  <c r="B146" i="24"/>
  <c r="D145" i="24"/>
  <c r="C145" i="24"/>
  <c r="B145" i="24"/>
  <c r="D144" i="24"/>
  <c r="C144" i="24"/>
  <c r="B144" i="24"/>
  <c r="D143" i="24"/>
  <c r="C143" i="24"/>
  <c r="B143" i="24"/>
  <c r="D142" i="24"/>
  <c r="C142" i="24"/>
  <c r="B142" i="24"/>
  <c r="D141" i="24"/>
  <c r="C141" i="24"/>
  <c r="B141" i="24"/>
  <c r="D140" i="24"/>
  <c r="C140" i="24"/>
  <c r="B140" i="24"/>
  <c r="D139" i="24"/>
  <c r="C139" i="24"/>
  <c r="B139" i="24"/>
  <c r="D138" i="24"/>
  <c r="C138" i="24"/>
  <c r="B138" i="24"/>
  <c r="D137" i="24"/>
  <c r="C137" i="24"/>
  <c r="B137" i="24"/>
  <c r="D136" i="24"/>
  <c r="C136" i="24"/>
  <c r="B136" i="24"/>
  <c r="D135" i="24"/>
  <c r="C135" i="24"/>
  <c r="B135" i="24"/>
  <c r="D134" i="24"/>
  <c r="C134" i="24"/>
  <c r="B134" i="24"/>
  <c r="D133" i="24"/>
  <c r="C133" i="24"/>
  <c r="B133" i="24"/>
  <c r="D132" i="24"/>
  <c r="C132" i="24"/>
  <c r="B132" i="24"/>
  <c r="D131" i="24"/>
  <c r="C131" i="24"/>
  <c r="B131" i="24"/>
  <c r="D130" i="24"/>
  <c r="C130" i="24"/>
  <c r="B130" i="24"/>
  <c r="D129" i="24"/>
  <c r="C129" i="24"/>
  <c r="B129" i="24"/>
  <c r="D128" i="24"/>
  <c r="C128" i="24"/>
  <c r="B128" i="24"/>
  <c r="D127" i="24"/>
  <c r="C127" i="24"/>
  <c r="B127" i="24"/>
  <c r="D126" i="24"/>
  <c r="C126" i="24"/>
  <c r="B126" i="24"/>
  <c r="D125" i="24"/>
  <c r="C125" i="24"/>
  <c r="B125" i="24"/>
  <c r="D124" i="24"/>
  <c r="C124" i="24"/>
  <c r="B124" i="24"/>
  <c r="D123" i="24"/>
  <c r="C123" i="24"/>
  <c r="B123" i="24"/>
  <c r="D122" i="24"/>
  <c r="C122" i="24"/>
  <c r="B122" i="24"/>
  <c r="D121" i="24"/>
  <c r="C121" i="24"/>
  <c r="B121" i="24"/>
  <c r="D120" i="24"/>
  <c r="C120" i="24"/>
  <c r="B120" i="24"/>
  <c r="D119" i="24"/>
  <c r="C119" i="24"/>
  <c r="B119" i="24"/>
  <c r="D118" i="24"/>
  <c r="C118" i="24"/>
  <c r="B118" i="24"/>
  <c r="D117" i="24"/>
  <c r="C117" i="24"/>
  <c r="B117" i="24"/>
  <c r="D116" i="24"/>
  <c r="C116" i="24"/>
  <c r="B116" i="24"/>
  <c r="D115" i="24"/>
  <c r="C115" i="24"/>
  <c r="B115" i="24"/>
  <c r="D114" i="24"/>
  <c r="C114" i="24"/>
  <c r="B114" i="24"/>
  <c r="D113" i="24"/>
  <c r="C113" i="24"/>
  <c r="B113" i="24"/>
  <c r="D112" i="24"/>
  <c r="C112" i="24"/>
  <c r="B112" i="24"/>
  <c r="D111" i="24"/>
  <c r="C111" i="24"/>
  <c r="B111" i="24"/>
  <c r="D110" i="24"/>
  <c r="C110" i="24"/>
  <c r="B110" i="24"/>
  <c r="D109" i="24"/>
  <c r="C109" i="24"/>
  <c r="B109" i="24"/>
  <c r="D108" i="24"/>
  <c r="C108" i="24"/>
  <c r="B108" i="24"/>
  <c r="D107" i="24"/>
  <c r="C107" i="24"/>
  <c r="B107" i="24"/>
  <c r="D106" i="24"/>
  <c r="C106" i="24"/>
  <c r="B106" i="24"/>
  <c r="D105" i="24"/>
  <c r="C105" i="24"/>
  <c r="B105" i="24"/>
  <c r="D104" i="24"/>
  <c r="C104" i="24"/>
  <c r="B104" i="24"/>
  <c r="D103" i="24"/>
  <c r="C103" i="24"/>
  <c r="B103" i="24"/>
  <c r="D102" i="24"/>
  <c r="C102" i="24"/>
  <c r="B102" i="24"/>
  <c r="D101" i="24"/>
  <c r="C101" i="24"/>
  <c r="B101" i="24"/>
  <c r="D100" i="24"/>
  <c r="C100" i="24"/>
  <c r="B100" i="24"/>
  <c r="D99" i="24"/>
  <c r="C99" i="24"/>
  <c r="B99" i="24"/>
  <c r="D98" i="24"/>
  <c r="C98" i="24"/>
  <c r="B98" i="24"/>
  <c r="D97" i="24"/>
  <c r="C97" i="24"/>
  <c r="B97" i="24"/>
  <c r="D96" i="24"/>
  <c r="C96" i="24"/>
  <c r="B96" i="24"/>
  <c r="D95" i="24"/>
  <c r="C95" i="24"/>
  <c r="B95" i="24"/>
  <c r="D94" i="24"/>
  <c r="C94" i="24"/>
  <c r="B94" i="24"/>
  <c r="D93" i="24"/>
  <c r="C93" i="24"/>
  <c r="B93" i="24"/>
  <c r="D92" i="24"/>
  <c r="C92" i="24"/>
  <c r="B92" i="24"/>
  <c r="D91" i="24"/>
  <c r="C91" i="24"/>
  <c r="B91" i="24"/>
  <c r="D90" i="24"/>
  <c r="C90" i="24"/>
  <c r="B90" i="24"/>
  <c r="D89" i="24"/>
  <c r="C89" i="24"/>
  <c r="B89" i="24"/>
  <c r="D88" i="24"/>
  <c r="C88" i="24"/>
  <c r="B88" i="24"/>
  <c r="D87" i="24"/>
  <c r="C87" i="24"/>
  <c r="B87" i="24"/>
  <c r="D86" i="24"/>
  <c r="C86" i="24"/>
  <c r="B86" i="24"/>
  <c r="D85" i="24"/>
  <c r="C85" i="24"/>
  <c r="B85" i="24"/>
  <c r="D84" i="24"/>
  <c r="C84" i="24"/>
  <c r="B84" i="24"/>
  <c r="D83" i="24"/>
  <c r="C83" i="24"/>
  <c r="B83" i="24"/>
  <c r="D82" i="24"/>
  <c r="C82" i="24"/>
  <c r="B82" i="24"/>
  <c r="D81" i="24"/>
  <c r="C81" i="24"/>
  <c r="B81" i="24"/>
  <c r="D80" i="24"/>
  <c r="C80" i="24"/>
  <c r="B80" i="24"/>
  <c r="D79" i="24"/>
  <c r="C79" i="24"/>
  <c r="B79" i="24"/>
  <c r="D78" i="24"/>
  <c r="C78" i="24"/>
  <c r="B78" i="24"/>
  <c r="D77" i="24"/>
  <c r="C77" i="24"/>
  <c r="B77" i="24"/>
  <c r="D76" i="24"/>
  <c r="C76" i="24"/>
  <c r="B76" i="24"/>
  <c r="D75" i="24"/>
  <c r="C75" i="24"/>
  <c r="B75" i="24"/>
  <c r="D74" i="24"/>
  <c r="C74" i="24"/>
  <c r="B74" i="24"/>
  <c r="D73" i="24"/>
  <c r="C73" i="24"/>
  <c r="B73" i="24"/>
  <c r="D72" i="24"/>
  <c r="C72" i="24"/>
  <c r="B72" i="24"/>
  <c r="D71" i="24"/>
  <c r="C71" i="24"/>
  <c r="B71" i="24"/>
  <c r="D70" i="24"/>
  <c r="C70" i="24"/>
  <c r="B70" i="24"/>
  <c r="D69" i="24"/>
  <c r="C69" i="24"/>
  <c r="B69" i="24"/>
  <c r="D68" i="24"/>
  <c r="C68" i="24"/>
  <c r="B68" i="24"/>
  <c r="D67" i="24"/>
  <c r="C67" i="24"/>
  <c r="B67" i="24"/>
  <c r="D66" i="24"/>
  <c r="C66" i="24"/>
  <c r="B66" i="24"/>
  <c r="D65" i="24"/>
  <c r="C65" i="24"/>
  <c r="B65" i="24"/>
  <c r="D64" i="24"/>
  <c r="C64" i="24"/>
  <c r="B64" i="24"/>
  <c r="D63" i="24"/>
  <c r="C63" i="24"/>
  <c r="B63" i="24"/>
  <c r="D62" i="24"/>
  <c r="C62" i="24"/>
  <c r="B62" i="24"/>
  <c r="D61" i="24"/>
  <c r="C61" i="24"/>
  <c r="B61" i="24"/>
  <c r="D60" i="24"/>
  <c r="C60" i="24"/>
  <c r="B60" i="24"/>
  <c r="D59" i="24"/>
  <c r="C59" i="24"/>
  <c r="B59" i="24"/>
  <c r="D58" i="24"/>
  <c r="C58" i="24"/>
  <c r="B58" i="24"/>
  <c r="D57" i="24"/>
  <c r="C57" i="24"/>
  <c r="B57" i="24"/>
  <c r="D56" i="24"/>
  <c r="C56" i="24"/>
  <c r="B56" i="24"/>
  <c r="D55" i="24"/>
  <c r="C55" i="24"/>
  <c r="B55" i="24"/>
  <c r="D54" i="24"/>
  <c r="C54" i="24"/>
  <c r="B54" i="24"/>
  <c r="D53" i="24"/>
  <c r="C53" i="24"/>
  <c r="B53" i="24"/>
  <c r="D52" i="24"/>
  <c r="C52" i="24"/>
  <c r="B52" i="24"/>
  <c r="D51" i="24"/>
  <c r="C51" i="24"/>
  <c r="B51" i="24"/>
  <c r="D50" i="24"/>
  <c r="C50" i="24"/>
  <c r="D49" i="24"/>
  <c r="C49" i="24"/>
  <c r="D48" i="24"/>
  <c r="C48" i="24"/>
  <c r="D47" i="24"/>
  <c r="C47" i="24"/>
  <c r="D46" i="24"/>
  <c r="C46" i="24"/>
  <c r="D45" i="24"/>
  <c r="C45" i="24"/>
  <c r="D44" i="24"/>
  <c r="C44" i="24"/>
  <c r="D43" i="24"/>
  <c r="C43" i="24"/>
  <c r="D42" i="24"/>
  <c r="C42" i="24"/>
  <c r="D41" i="24"/>
  <c r="C41" i="24"/>
  <c r="D40" i="24"/>
  <c r="C40" i="24"/>
  <c r="D39" i="24"/>
  <c r="C39" i="24"/>
  <c r="D38" i="24"/>
  <c r="C38" i="24"/>
  <c r="D37" i="24"/>
  <c r="C37" i="24"/>
  <c r="D36" i="24"/>
  <c r="C36" i="24"/>
  <c r="D35" i="24"/>
  <c r="C35" i="24"/>
  <c r="D34" i="24"/>
  <c r="C34" i="24"/>
  <c r="D33" i="24"/>
  <c r="C33" i="24"/>
  <c r="D32" i="24"/>
  <c r="C32" i="24"/>
  <c r="D31" i="24"/>
  <c r="C31" i="24"/>
  <c r="D30" i="24"/>
  <c r="C30" i="24"/>
  <c r="D29" i="24"/>
  <c r="C29" i="24"/>
  <c r="D28" i="24"/>
  <c r="C28" i="24"/>
  <c r="D27" i="24"/>
  <c r="C27" i="24"/>
  <c r="D26" i="24"/>
  <c r="C26" i="24"/>
  <c r="D25" i="24"/>
  <c r="C25" i="24"/>
  <c r="D24" i="24"/>
  <c r="C24" i="24"/>
  <c r="D23" i="24"/>
  <c r="C23" i="24"/>
  <c r="D22" i="24"/>
  <c r="C22" i="24"/>
  <c r="D21" i="24"/>
  <c r="C21" i="24"/>
  <c r="D20" i="24"/>
  <c r="C20" i="24"/>
  <c r="D19" i="24"/>
  <c r="C19" i="24"/>
  <c r="D18" i="24"/>
  <c r="C18" i="24"/>
  <c r="D17" i="24"/>
  <c r="C17" i="24"/>
  <c r="D16" i="24"/>
  <c r="C16" i="24"/>
  <c r="D15" i="24"/>
  <c r="C15" i="24"/>
  <c r="D14" i="24"/>
  <c r="C14" i="24"/>
  <c r="D13" i="24"/>
  <c r="C13" i="24"/>
  <c r="D12" i="24"/>
  <c r="C12" i="24"/>
  <c r="D11" i="24"/>
  <c r="C11" i="24"/>
  <c r="B11" i="24"/>
  <c r="D210" i="23"/>
  <c r="C210" i="23"/>
  <c r="B210" i="23"/>
  <c r="D209" i="23"/>
  <c r="C209" i="23"/>
  <c r="B209" i="23"/>
  <c r="D208" i="23"/>
  <c r="C208" i="23"/>
  <c r="B208" i="23"/>
  <c r="D207" i="23"/>
  <c r="C207" i="23"/>
  <c r="B207" i="23"/>
  <c r="D206" i="23"/>
  <c r="C206" i="23"/>
  <c r="B206" i="23"/>
  <c r="D205" i="23"/>
  <c r="C205" i="23"/>
  <c r="B205" i="23"/>
  <c r="D204" i="23"/>
  <c r="C204" i="23"/>
  <c r="B204" i="23"/>
  <c r="D203" i="23"/>
  <c r="C203" i="23"/>
  <c r="B203" i="23"/>
  <c r="D202" i="23"/>
  <c r="C202" i="23"/>
  <c r="B202" i="23"/>
  <c r="D201" i="23"/>
  <c r="C201" i="23"/>
  <c r="B201" i="23"/>
  <c r="D200" i="23"/>
  <c r="C200" i="23"/>
  <c r="B200" i="23"/>
  <c r="D199" i="23"/>
  <c r="C199" i="23"/>
  <c r="B199" i="23"/>
  <c r="D198" i="23"/>
  <c r="C198" i="23"/>
  <c r="B198" i="23"/>
  <c r="D197" i="23"/>
  <c r="C197" i="23"/>
  <c r="B197" i="23"/>
  <c r="D196" i="23"/>
  <c r="C196" i="23"/>
  <c r="B196" i="23"/>
  <c r="D195" i="23"/>
  <c r="C195" i="23"/>
  <c r="B195" i="23"/>
  <c r="D194" i="23"/>
  <c r="C194" i="23"/>
  <c r="B194" i="23"/>
  <c r="D193" i="23"/>
  <c r="C193" i="23"/>
  <c r="B193" i="23"/>
  <c r="D192" i="23"/>
  <c r="C192" i="23"/>
  <c r="B192" i="23"/>
  <c r="D191" i="23"/>
  <c r="C191" i="23"/>
  <c r="B191" i="23"/>
  <c r="D190" i="23"/>
  <c r="C190" i="23"/>
  <c r="B190" i="23"/>
  <c r="D189" i="23"/>
  <c r="C189" i="23"/>
  <c r="B189" i="23"/>
  <c r="D188" i="23"/>
  <c r="C188" i="23"/>
  <c r="B188" i="23"/>
  <c r="D187" i="23"/>
  <c r="C187" i="23"/>
  <c r="B187" i="23"/>
  <c r="D186" i="23"/>
  <c r="C186" i="23"/>
  <c r="B186" i="23"/>
  <c r="D185" i="23"/>
  <c r="C185" i="23"/>
  <c r="B185" i="23"/>
  <c r="D184" i="23"/>
  <c r="C184" i="23"/>
  <c r="B184" i="23"/>
  <c r="D183" i="23"/>
  <c r="C183" i="23"/>
  <c r="B183" i="23"/>
  <c r="D182" i="23"/>
  <c r="C182" i="23"/>
  <c r="B182" i="23"/>
  <c r="D181" i="23"/>
  <c r="C181" i="23"/>
  <c r="B181" i="23"/>
  <c r="D180" i="23"/>
  <c r="C180" i="23"/>
  <c r="B180" i="23"/>
  <c r="D179" i="23"/>
  <c r="C179" i="23"/>
  <c r="B179" i="23"/>
  <c r="D178" i="23"/>
  <c r="C178" i="23"/>
  <c r="B178" i="23"/>
  <c r="D177" i="23"/>
  <c r="C177" i="23"/>
  <c r="B177" i="23"/>
  <c r="D176" i="23"/>
  <c r="C176" i="23"/>
  <c r="B176" i="23"/>
  <c r="D175" i="23"/>
  <c r="C175" i="23"/>
  <c r="B175" i="23"/>
  <c r="D174" i="23"/>
  <c r="C174" i="23"/>
  <c r="B174" i="23"/>
  <c r="D173" i="23"/>
  <c r="C173" i="23"/>
  <c r="B173" i="23"/>
  <c r="D172" i="23"/>
  <c r="C172" i="23"/>
  <c r="B172" i="23"/>
  <c r="D171" i="23"/>
  <c r="C171" i="23"/>
  <c r="B171" i="23"/>
  <c r="D170" i="23"/>
  <c r="C170" i="23"/>
  <c r="B170" i="23"/>
  <c r="D169" i="23"/>
  <c r="C169" i="23"/>
  <c r="B169" i="23"/>
  <c r="D168" i="23"/>
  <c r="C168" i="23"/>
  <c r="B168" i="23"/>
  <c r="D167" i="23"/>
  <c r="C167" i="23"/>
  <c r="B167" i="23"/>
  <c r="D166" i="23"/>
  <c r="C166" i="23"/>
  <c r="B166" i="23"/>
  <c r="D165" i="23"/>
  <c r="C165" i="23"/>
  <c r="B165" i="23"/>
  <c r="D164" i="23"/>
  <c r="C164" i="23"/>
  <c r="B164" i="23"/>
  <c r="D163" i="23"/>
  <c r="C163" i="23"/>
  <c r="B163" i="23"/>
  <c r="D162" i="23"/>
  <c r="C162" i="23"/>
  <c r="B162" i="23"/>
  <c r="D161" i="23"/>
  <c r="C161" i="23"/>
  <c r="B161" i="23"/>
  <c r="D160" i="23"/>
  <c r="C160" i="23"/>
  <c r="B160" i="23"/>
  <c r="D159" i="23"/>
  <c r="C159" i="23"/>
  <c r="B159" i="23"/>
  <c r="D158" i="23"/>
  <c r="C158" i="23"/>
  <c r="B158" i="23"/>
  <c r="D157" i="23"/>
  <c r="C157" i="23"/>
  <c r="B157" i="23"/>
  <c r="D156" i="23"/>
  <c r="C156" i="23"/>
  <c r="B156" i="23"/>
  <c r="D155" i="23"/>
  <c r="C155" i="23"/>
  <c r="B155" i="23"/>
  <c r="D154" i="23"/>
  <c r="C154" i="23"/>
  <c r="B154" i="23"/>
  <c r="D153" i="23"/>
  <c r="C153" i="23"/>
  <c r="B153" i="23"/>
  <c r="D152" i="23"/>
  <c r="C152" i="23"/>
  <c r="B152" i="23"/>
  <c r="D151" i="23"/>
  <c r="C151" i="23"/>
  <c r="B151" i="23"/>
  <c r="D150" i="23"/>
  <c r="C150" i="23"/>
  <c r="B150" i="23"/>
  <c r="D149" i="23"/>
  <c r="C149" i="23"/>
  <c r="B149" i="23"/>
  <c r="D148" i="23"/>
  <c r="C148" i="23"/>
  <c r="B148" i="23"/>
  <c r="D147" i="23"/>
  <c r="C147" i="23"/>
  <c r="B147" i="23"/>
  <c r="D146" i="23"/>
  <c r="C146" i="23"/>
  <c r="B146" i="23"/>
  <c r="D145" i="23"/>
  <c r="C145" i="23"/>
  <c r="B145" i="23"/>
  <c r="D144" i="23"/>
  <c r="C144" i="23"/>
  <c r="B144" i="23"/>
  <c r="D143" i="23"/>
  <c r="C143" i="23"/>
  <c r="B143" i="23"/>
  <c r="D142" i="23"/>
  <c r="C142" i="23"/>
  <c r="B142" i="23"/>
  <c r="D141" i="23"/>
  <c r="C141" i="23"/>
  <c r="B141" i="23"/>
  <c r="D140" i="23"/>
  <c r="C140" i="23"/>
  <c r="B140" i="23"/>
  <c r="D139" i="23"/>
  <c r="C139" i="23"/>
  <c r="B139" i="23"/>
  <c r="D138" i="23"/>
  <c r="C138" i="23"/>
  <c r="B138" i="23"/>
  <c r="D137" i="23"/>
  <c r="C137" i="23"/>
  <c r="B137" i="23"/>
  <c r="D136" i="23"/>
  <c r="C136" i="23"/>
  <c r="B136" i="23"/>
  <c r="D135" i="23"/>
  <c r="C135" i="23"/>
  <c r="B135" i="23"/>
  <c r="D134" i="23"/>
  <c r="C134" i="23"/>
  <c r="B134" i="23"/>
  <c r="D133" i="23"/>
  <c r="C133" i="23"/>
  <c r="B133" i="23"/>
  <c r="D132" i="23"/>
  <c r="C132" i="23"/>
  <c r="B132" i="23"/>
  <c r="D131" i="23"/>
  <c r="C131" i="23"/>
  <c r="B131" i="23"/>
  <c r="D130" i="23"/>
  <c r="C130" i="23"/>
  <c r="B130" i="23"/>
  <c r="D129" i="23"/>
  <c r="C129" i="23"/>
  <c r="B129" i="23"/>
  <c r="D128" i="23"/>
  <c r="C128" i="23"/>
  <c r="B128" i="23"/>
  <c r="D127" i="23"/>
  <c r="C127" i="23"/>
  <c r="B127" i="23"/>
  <c r="D126" i="23"/>
  <c r="C126" i="23"/>
  <c r="B126" i="23"/>
  <c r="D125" i="23"/>
  <c r="C125" i="23"/>
  <c r="B125" i="23"/>
  <c r="D124" i="23"/>
  <c r="C124" i="23"/>
  <c r="B124" i="23"/>
  <c r="D123" i="23"/>
  <c r="C123" i="23"/>
  <c r="B123" i="23"/>
  <c r="D122" i="23"/>
  <c r="C122" i="23"/>
  <c r="B122" i="23"/>
  <c r="D121" i="23"/>
  <c r="C121" i="23"/>
  <c r="B121" i="23"/>
  <c r="D120" i="23"/>
  <c r="C120" i="23"/>
  <c r="B120" i="23"/>
  <c r="D119" i="23"/>
  <c r="C119" i="23"/>
  <c r="B119" i="23"/>
  <c r="D118" i="23"/>
  <c r="C118" i="23"/>
  <c r="B118" i="23"/>
  <c r="D117" i="23"/>
  <c r="C117" i="23"/>
  <c r="B117" i="23"/>
  <c r="D116" i="23"/>
  <c r="C116" i="23"/>
  <c r="B116" i="23"/>
  <c r="D115" i="23"/>
  <c r="C115" i="23"/>
  <c r="B115" i="23"/>
  <c r="D114" i="23"/>
  <c r="C114" i="23"/>
  <c r="B114" i="23"/>
  <c r="D113" i="23"/>
  <c r="C113" i="23"/>
  <c r="B113" i="23"/>
  <c r="D112" i="23"/>
  <c r="C112" i="23"/>
  <c r="B112" i="23"/>
  <c r="D111" i="23"/>
  <c r="C111" i="23"/>
  <c r="B111" i="23"/>
  <c r="D110" i="23"/>
  <c r="C110" i="23"/>
  <c r="B110" i="23"/>
  <c r="D109" i="23"/>
  <c r="C109" i="23"/>
  <c r="B109" i="23"/>
  <c r="D108" i="23"/>
  <c r="C108" i="23"/>
  <c r="B108" i="23"/>
  <c r="D107" i="23"/>
  <c r="C107" i="23"/>
  <c r="B107" i="23"/>
  <c r="D106" i="23"/>
  <c r="C106" i="23"/>
  <c r="B106" i="23"/>
  <c r="D105" i="23"/>
  <c r="C105" i="23"/>
  <c r="B105" i="23"/>
  <c r="D104" i="23"/>
  <c r="C104" i="23"/>
  <c r="B104" i="23"/>
  <c r="D103" i="23"/>
  <c r="C103" i="23"/>
  <c r="B103" i="23"/>
  <c r="D102" i="23"/>
  <c r="C102" i="23"/>
  <c r="B102" i="23"/>
  <c r="D101" i="23"/>
  <c r="C101" i="23"/>
  <c r="B101" i="23"/>
  <c r="D100" i="23"/>
  <c r="C100" i="23"/>
  <c r="B100" i="23"/>
  <c r="D99" i="23"/>
  <c r="C99" i="23"/>
  <c r="B99" i="23"/>
  <c r="D98" i="23"/>
  <c r="C98" i="23"/>
  <c r="B98" i="23"/>
  <c r="D97" i="23"/>
  <c r="C97" i="23"/>
  <c r="B97" i="23"/>
  <c r="D96" i="23"/>
  <c r="C96" i="23"/>
  <c r="B96" i="23"/>
  <c r="D95" i="23"/>
  <c r="C95" i="23"/>
  <c r="B95" i="23"/>
  <c r="D94" i="23"/>
  <c r="C94" i="23"/>
  <c r="B94" i="23"/>
  <c r="D93" i="23"/>
  <c r="C93" i="23"/>
  <c r="B93" i="23"/>
  <c r="D92" i="23"/>
  <c r="C92" i="23"/>
  <c r="B92" i="23"/>
  <c r="D91" i="23"/>
  <c r="C91" i="23"/>
  <c r="B91" i="23"/>
  <c r="D90" i="23"/>
  <c r="C90" i="23"/>
  <c r="B90" i="23"/>
  <c r="D89" i="23"/>
  <c r="C89" i="23"/>
  <c r="B89" i="23"/>
  <c r="D88" i="23"/>
  <c r="C88" i="23"/>
  <c r="B88" i="23"/>
  <c r="D87" i="23"/>
  <c r="C87" i="23"/>
  <c r="B87" i="23"/>
  <c r="D86" i="23"/>
  <c r="C86" i="23"/>
  <c r="B86" i="23"/>
  <c r="D85" i="23"/>
  <c r="C85" i="23"/>
  <c r="B85" i="23"/>
  <c r="D84" i="23"/>
  <c r="C84" i="23"/>
  <c r="B84" i="23"/>
  <c r="D83" i="23"/>
  <c r="C83" i="23"/>
  <c r="B83" i="23"/>
  <c r="D82" i="23"/>
  <c r="C82" i="23"/>
  <c r="B82" i="23"/>
  <c r="D81" i="23"/>
  <c r="C81" i="23"/>
  <c r="B81" i="23"/>
  <c r="D80" i="23"/>
  <c r="C80" i="23"/>
  <c r="B80" i="23"/>
  <c r="D79" i="23"/>
  <c r="C79" i="23"/>
  <c r="B79" i="23"/>
  <c r="D78" i="23"/>
  <c r="C78" i="23"/>
  <c r="B78" i="23"/>
  <c r="D77" i="23"/>
  <c r="C77" i="23"/>
  <c r="B77" i="23"/>
  <c r="D76" i="23"/>
  <c r="C76" i="23"/>
  <c r="B76" i="23"/>
  <c r="D75" i="23"/>
  <c r="C75" i="23"/>
  <c r="B75" i="23"/>
  <c r="D74" i="23"/>
  <c r="C74" i="23"/>
  <c r="B74" i="23"/>
  <c r="D73" i="23"/>
  <c r="C73" i="23"/>
  <c r="B73" i="23"/>
  <c r="D72" i="23"/>
  <c r="C72" i="23"/>
  <c r="B72" i="23"/>
  <c r="D71" i="23"/>
  <c r="C71" i="23"/>
  <c r="B71" i="23"/>
  <c r="D70" i="23"/>
  <c r="C70" i="23"/>
  <c r="B70" i="23"/>
  <c r="D69" i="23"/>
  <c r="C69" i="23"/>
  <c r="B69" i="23"/>
  <c r="D68" i="23"/>
  <c r="C68" i="23"/>
  <c r="B68" i="23"/>
  <c r="D67" i="23"/>
  <c r="C67" i="23"/>
  <c r="B67" i="23"/>
  <c r="D66" i="23"/>
  <c r="C66" i="23"/>
  <c r="B66" i="23"/>
  <c r="D65" i="23"/>
  <c r="C65" i="23"/>
  <c r="B65" i="23"/>
  <c r="D64" i="23"/>
  <c r="C64" i="23"/>
  <c r="B64" i="23"/>
  <c r="D63" i="23"/>
  <c r="C63" i="23"/>
  <c r="B63" i="23"/>
  <c r="D62" i="23"/>
  <c r="C62" i="23"/>
  <c r="B62" i="23"/>
  <c r="D61" i="23"/>
  <c r="C61" i="23"/>
  <c r="B61" i="23"/>
  <c r="D60" i="23"/>
  <c r="C60" i="23"/>
  <c r="B60" i="23"/>
  <c r="D59" i="23"/>
  <c r="C59" i="23"/>
  <c r="B59" i="23"/>
  <c r="D58" i="23"/>
  <c r="C58" i="23"/>
  <c r="B58" i="23"/>
  <c r="D57" i="23"/>
  <c r="C57" i="23"/>
  <c r="B57" i="23"/>
  <c r="D56" i="23"/>
  <c r="C56" i="23"/>
  <c r="B56" i="23"/>
  <c r="D55" i="23"/>
  <c r="C55" i="23"/>
  <c r="B55" i="23"/>
  <c r="D54" i="23"/>
  <c r="C54" i="23"/>
  <c r="B54" i="23"/>
  <c r="D53" i="23"/>
  <c r="C53" i="23"/>
  <c r="B53" i="23"/>
  <c r="D52" i="23"/>
  <c r="C52" i="23"/>
  <c r="B52" i="23"/>
  <c r="D51" i="23"/>
  <c r="C51" i="23"/>
  <c r="B51" i="23"/>
  <c r="D50" i="23"/>
  <c r="C50" i="23"/>
  <c r="D49" i="23"/>
  <c r="C49" i="23"/>
  <c r="D48" i="23"/>
  <c r="C48" i="23"/>
  <c r="D47" i="23"/>
  <c r="C47" i="23"/>
  <c r="D46" i="23"/>
  <c r="C46" i="23"/>
  <c r="D45" i="23"/>
  <c r="C45" i="23"/>
  <c r="D44" i="23"/>
  <c r="C44" i="23"/>
  <c r="D43" i="23"/>
  <c r="C43" i="23"/>
  <c r="D42" i="23"/>
  <c r="C42" i="23"/>
  <c r="D41" i="23"/>
  <c r="C41" i="23"/>
  <c r="D40" i="23"/>
  <c r="C40" i="23"/>
  <c r="D39" i="23"/>
  <c r="C39" i="23"/>
  <c r="D38" i="23"/>
  <c r="C38" i="23"/>
  <c r="D37" i="23"/>
  <c r="C37" i="23"/>
  <c r="D36" i="23"/>
  <c r="C36" i="23"/>
  <c r="D35" i="23"/>
  <c r="C35" i="23"/>
  <c r="D34" i="23"/>
  <c r="C34" i="23"/>
  <c r="D33" i="23"/>
  <c r="C33" i="23"/>
  <c r="D32" i="23"/>
  <c r="C32" i="23"/>
  <c r="D31" i="23"/>
  <c r="C31" i="23"/>
  <c r="D30" i="23"/>
  <c r="C30" i="23"/>
  <c r="D29" i="23"/>
  <c r="C29" i="23"/>
  <c r="D28" i="23"/>
  <c r="C28" i="23"/>
  <c r="D27" i="23"/>
  <c r="C27" i="23"/>
  <c r="D26" i="23"/>
  <c r="C26" i="23"/>
  <c r="D25" i="23"/>
  <c r="C25" i="23"/>
  <c r="D24" i="23"/>
  <c r="C24" i="23"/>
  <c r="D23" i="23"/>
  <c r="C23" i="23"/>
  <c r="D22" i="23"/>
  <c r="C22" i="23"/>
  <c r="D21" i="23"/>
  <c r="C21" i="23"/>
  <c r="D20" i="23"/>
  <c r="C20" i="23"/>
  <c r="D19" i="23"/>
  <c r="C19" i="23"/>
  <c r="D18" i="23"/>
  <c r="C18" i="23"/>
  <c r="D17" i="23"/>
  <c r="C17" i="23"/>
  <c r="D16" i="23"/>
  <c r="C16" i="23"/>
  <c r="D15" i="23"/>
  <c r="C15" i="23"/>
  <c r="D14" i="23"/>
  <c r="C14" i="23"/>
  <c r="D13" i="23"/>
  <c r="C13" i="23"/>
  <c r="D12" i="23"/>
  <c r="C12" i="23"/>
  <c r="D11" i="23"/>
  <c r="C11" i="23"/>
  <c r="B11" i="23"/>
  <c r="D210" i="22"/>
  <c r="C210" i="22"/>
  <c r="B210" i="22"/>
  <c r="D209" i="22"/>
  <c r="C209" i="22"/>
  <c r="B209" i="22"/>
  <c r="D208" i="22"/>
  <c r="C208" i="22"/>
  <c r="B208" i="22"/>
  <c r="D207" i="22"/>
  <c r="C207" i="22"/>
  <c r="B207" i="22"/>
  <c r="D206" i="22"/>
  <c r="C206" i="22"/>
  <c r="B206" i="22"/>
  <c r="D205" i="22"/>
  <c r="C205" i="22"/>
  <c r="B205" i="22"/>
  <c r="D204" i="22"/>
  <c r="C204" i="22"/>
  <c r="B204" i="22"/>
  <c r="D203" i="22"/>
  <c r="C203" i="22"/>
  <c r="B203" i="22"/>
  <c r="D202" i="22"/>
  <c r="C202" i="22"/>
  <c r="B202" i="22"/>
  <c r="D201" i="22"/>
  <c r="C201" i="22"/>
  <c r="B201" i="22"/>
  <c r="D200" i="22"/>
  <c r="C200" i="22"/>
  <c r="B200" i="22"/>
  <c r="D199" i="22"/>
  <c r="C199" i="22"/>
  <c r="B199" i="22"/>
  <c r="D198" i="22"/>
  <c r="C198" i="22"/>
  <c r="B198" i="22"/>
  <c r="D197" i="22"/>
  <c r="C197" i="22"/>
  <c r="B197" i="22"/>
  <c r="D196" i="22"/>
  <c r="C196" i="22"/>
  <c r="B196" i="22"/>
  <c r="D195" i="22"/>
  <c r="C195" i="22"/>
  <c r="B195" i="22"/>
  <c r="D194" i="22"/>
  <c r="C194" i="22"/>
  <c r="B194" i="22"/>
  <c r="D193" i="22"/>
  <c r="C193" i="22"/>
  <c r="B193" i="22"/>
  <c r="D192" i="22"/>
  <c r="C192" i="22"/>
  <c r="B192" i="22"/>
  <c r="D191" i="22"/>
  <c r="C191" i="22"/>
  <c r="B191" i="22"/>
  <c r="D190" i="22"/>
  <c r="C190" i="22"/>
  <c r="B190" i="22"/>
  <c r="D189" i="22"/>
  <c r="C189" i="22"/>
  <c r="B189" i="22"/>
  <c r="D188" i="22"/>
  <c r="C188" i="22"/>
  <c r="B188" i="22"/>
  <c r="D187" i="22"/>
  <c r="C187" i="22"/>
  <c r="B187" i="22"/>
  <c r="D186" i="22"/>
  <c r="C186" i="22"/>
  <c r="B186" i="22"/>
  <c r="D185" i="22"/>
  <c r="C185" i="22"/>
  <c r="B185" i="22"/>
  <c r="D184" i="22"/>
  <c r="C184" i="22"/>
  <c r="B184" i="22"/>
  <c r="D183" i="22"/>
  <c r="C183" i="22"/>
  <c r="B183" i="22"/>
  <c r="D182" i="22"/>
  <c r="C182" i="22"/>
  <c r="B182" i="22"/>
  <c r="D181" i="22"/>
  <c r="C181" i="22"/>
  <c r="B181" i="22"/>
  <c r="D180" i="22"/>
  <c r="C180" i="22"/>
  <c r="B180" i="22"/>
  <c r="D179" i="22"/>
  <c r="C179" i="22"/>
  <c r="B179" i="22"/>
  <c r="D178" i="22"/>
  <c r="C178" i="22"/>
  <c r="B178" i="22"/>
  <c r="D177" i="22"/>
  <c r="C177" i="22"/>
  <c r="B177" i="22"/>
  <c r="D176" i="22"/>
  <c r="C176" i="22"/>
  <c r="B176" i="22"/>
  <c r="D175" i="22"/>
  <c r="C175" i="22"/>
  <c r="B175" i="22"/>
  <c r="D174" i="22"/>
  <c r="C174" i="22"/>
  <c r="B174" i="22"/>
  <c r="D173" i="22"/>
  <c r="C173" i="22"/>
  <c r="B173" i="22"/>
  <c r="D172" i="22"/>
  <c r="C172" i="22"/>
  <c r="B172" i="22"/>
  <c r="D171" i="22"/>
  <c r="C171" i="22"/>
  <c r="B171" i="22"/>
  <c r="D170" i="22"/>
  <c r="C170" i="22"/>
  <c r="B170" i="22"/>
  <c r="D169" i="22"/>
  <c r="C169" i="22"/>
  <c r="B169" i="22"/>
  <c r="D168" i="22"/>
  <c r="C168" i="22"/>
  <c r="B168" i="22"/>
  <c r="D167" i="22"/>
  <c r="C167" i="22"/>
  <c r="B167" i="22"/>
  <c r="D166" i="22"/>
  <c r="C166" i="22"/>
  <c r="B166" i="22"/>
  <c r="D165" i="22"/>
  <c r="C165" i="22"/>
  <c r="B165" i="22"/>
  <c r="D164" i="22"/>
  <c r="C164" i="22"/>
  <c r="B164" i="22"/>
  <c r="D163" i="22"/>
  <c r="C163" i="22"/>
  <c r="B163" i="22"/>
  <c r="D162" i="22"/>
  <c r="C162" i="22"/>
  <c r="B162" i="22"/>
  <c r="D161" i="22"/>
  <c r="C161" i="22"/>
  <c r="B161" i="22"/>
  <c r="D160" i="22"/>
  <c r="C160" i="22"/>
  <c r="B160" i="22"/>
  <c r="D159" i="22"/>
  <c r="C159" i="22"/>
  <c r="B159" i="22"/>
  <c r="D158" i="22"/>
  <c r="C158" i="22"/>
  <c r="B158" i="22"/>
  <c r="D157" i="22"/>
  <c r="C157" i="22"/>
  <c r="B157" i="22"/>
  <c r="D156" i="22"/>
  <c r="C156" i="22"/>
  <c r="B156" i="22"/>
  <c r="D155" i="22"/>
  <c r="C155" i="22"/>
  <c r="B155" i="22"/>
  <c r="D154" i="22"/>
  <c r="C154" i="22"/>
  <c r="B154" i="22"/>
  <c r="D153" i="22"/>
  <c r="C153" i="22"/>
  <c r="B153" i="22"/>
  <c r="D152" i="22"/>
  <c r="C152" i="22"/>
  <c r="B152" i="22"/>
  <c r="D151" i="22"/>
  <c r="C151" i="22"/>
  <c r="B151" i="22"/>
  <c r="D150" i="22"/>
  <c r="C150" i="22"/>
  <c r="B150" i="22"/>
  <c r="D149" i="22"/>
  <c r="C149" i="22"/>
  <c r="B149" i="22"/>
  <c r="D148" i="22"/>
  <c r="C148" i="22"/>
  <c r="B148" i="22"/>
  <c r="D147" i="22"/>
  <c r="C147" i="22"/>
  <c r="B147" i="22"/>
  <c r="D146" i="22"/>
  <c r="C146" i="22"/>
  <c r="B146" i="22"/>
  <c r="D145" i="22"/>
  <c r="C145" i="22"/>
  <c r="B145" i="22"/>
  <c r="D144" i="22"/>
  <c r="C144" i="22"/>
  <c r="B144" i="22"/>
  <c r="D143" i="22"/>
  <c r="C143" i="22"/>
  <c r="B143" i="22"/>
  <c r="D142" i="22"/>
  <c r="C142" i="22"/>
  <c r="B142" i="22"/>
  <c r="D141" i="22"/>
  <c r="C141" i="22"/>
  <c r="B141" i="22"/>
  <c r="D140" i="22"/>
  <c r="C140" i="22"/>
  <c r="B140" i="22"/>
  <c r="D139" i="22"/>
  <c r="C139" i="22"/>
  <c r="B139" i="22"/>
  <c r="D138" i="22"/>
  <c r="C138" i="22"/>
  <c r="B138" i="22"/>
  <c r="D137" i="22"/>
  <c r="C137" i="22"/>
  <c r="B137" i="22"/>
  <c r="D136" i="22"/>
  <c r="C136" i="22"/>
  <c r="B136" i="22"/>
  <c r="D135" i="22"/>
  <c r="C135" i="22"/>
  <c r="B135" i="22"/>
  <c r="D134" i="22"/>
  <c r="C134" i="22"/>
  <c r="B134" i="22"/>
  <c r="D133" i="22"/>
  <c r="C133" i="22"/>
  <c r="B133" i="22"/>
  <c r="D132" i="22"/>
  <c r="C132" i="22"/>
  <c r="B132" i="22"/>
  <c r="D131" i="22"/>
  <c r="C131" i="22"/>
  <c r="B131" i="22"/>
  <c r="D130" i="22"/>
  <c r="C130" i="22"/>
  <c r="B130" i="22"/>
  <c r="D129" i="22"/>
  <c r="C129" i="22"/>
  <c r="B129" i="22"/>
  <c r="D128" i="22"/>
  <c r="C128" i="22"/>
  <c r="B128" i="22"/>
  <c r="D127" i="22"/>
  <c r="C127" i="22"/>
  <c r="B127" i="22"/>
  <c r="D126" i="22"/>
  <c r="C126" i="22"/>
  <c r="B126" i="22"/>
  <c r="D125" i="22"/>
  <c r="C125" i="22"/>
  <c r="B125" i="22"/>
  <c r="D124" i="22"/>
  <c r="C124" i="22"/>
  <c r="B124" i="22"/>
  <c r="D123" i="22"/>
  <c r="C123" i="22"/>
  <c r="B123" i="22"/>
  <c r="D122" i="22"/>
  <c r="C122" i="22"/>
  <c r="B122" i="22"/>
  <c r="D121" i="22"/>
  <c r="C121" i="22"/>
  <c r="B121" i="22"/>
  <c r="D120" i="22"/>
  <c r="C120" i="22"/>
  <c r="B120" i="22"/>
  <c r="D119" i="22"/>
  <c r="C119" i="22"/>
  <c r="B119" i="22"/>
  <c r="D118" i="22"/>
  <c r="C118" i="22"/>
  <c r="B118" i="22"/>
  <c r="D117" i="22"/>
  <c r="C117" i="22"/>
  <c r="B117" i="22"/>
  <c r="D116" i="22"/>
  <c r="C116" i="22"/>
  <c r="B116" i="22"/>
  <c r="D115" i="22"/>
  <c r="C115" i="22"/>
  <c r="B115" i="22"/>
  <c r="D114" i="22"/>
  <c r="C114" i="22"/>
  <c r="B114" i="22"/>
  <c r="D113" i="22"/>
  <c r="C113" i="22"/>
  <c r="B113" i="22"/>
  <c r="D112" i="22"/>
  <c r="C112" i="22"/>
  <c r="B112" i="22"/>
  <c r="D111" i="22"/>
  <c r="C111" i="22"/>
  <c r="B111" i="22"/>
  <c r="D110" i="22"/>
  <c r="C110" i="22"/>
  <c r="B110" i="22"/>
  <c r="D109" i="22"/>
  <c r="C109" i="22"/>
  <c r="B109" i="22"/>
  <c r="D108" i="22"/>
  <c r="C108" i="22"/>
  <c r="B108" i="22"/>
  <c r="D107" i="22"/>
  <c r="C107" i="22"/>
  <c r="B107" i="22"/>
  <c r="D106" i="22"/>
  <c r="C106" i="22"/>
  <c r="B106" i="22"/>
  <c r="D105" i="22"/>
  <c r="C105" i="22"/>
  <c r="B105" i="22"/>
  <c r="D104" i="22"/>
  <c r="C104" i="22"/>
  <c r="B104" i="22"/>
  <c r="D103" i="22"/>
  <c r="C103" i="22"/>
  <c r="B103" i="22"/>
  <c r="D102" i="22"/>
  <c r="C102" i="22"/>
  <c r="B102" i="22"/>
  <c r="D101" i="22"/>
  <c r="C101" i="22"/>
  <c r="B101" i="22"/>
  <c r="D100" i="22"/>
  <c r="C100" i="22"/>
  <c r="B100" i="22"/>
  <c r="D99" i="22"/>
  <c r="C99" i="22"/>
  <c r="B99" i="22"/>
  <c r="D98" i="22"/>
  <c r="C98" i="22"/>
  <c r="B98" i="22"/>
  <c r="D97" i="22"/>
  <c r="C97" i="22"/>
  <c r="B97" i="22"/>
  <c r="D96" i="22"/>
  <c r="C96" i="22"/>
  <c r="B96" i="22"/>
  <c r="D95" i="22"/>
  <c r="C95" i="22"/>
  <c r="B95" i="22"/>
  <c r="D94" i="22"/>
  <c r="C94" i="22"/>
  <c r="B94" i="22"/>
  <c r="D93" i="22"/>
  <c r="C93" i="22"/>
  <c r="B93" i="22"/>
  <c r="D92" i="22"/>
  <c r="C92" i="22"/>
  <c r="B92" i="22"/>
  <c r="D91" i="22"/>
  <c r="C91" i="22"/>
  <c r="B91" i="22"/>
  <c r="D90" i="22"/>
  <c r="C90" i="22"/>
  <c r="B90" i="22"/>
  <c r="D89" i="22"/>
  <c r="C89" i="22"/>
  <c r="B89" i="22"/>
  <c r="D88" i="22"/>
  <c r="C88" i="22"/>
  <c r="B88" i="22"/>
  <c r="D87" i="22"/>
  <c r="C87" i="22"/>
  <c r="B87" i="22"/>
  <c r="D86" i="22"/>
  <c r="C86" i="22"/>
  <c r="B86" i="22"/>
  <c r="D85" i="22"/>
  <c r="C85" i="22"/>
  <c r="B85" i="22"/>
  <c r="D84" i="22"/>
  <c r="C84" i="22"/>
  <c r="B84" i="22"/>
  <c r="D83" i="22"/>
  <c r="C83" i="22"/>
  <c r="B83" i="22"/>
  <c r="D82" i="22"/>
  <c r="C82" i="22"/>
  <c r="B82" i="22"/>
  <c r="D81" i="22"/>
  <c r="C81" i="22"/>
  <c r="B81" i="22"/>
  <c r="D80" i="22"/>
  <c r="C80" i="22"/>
  <c r="B80" i="22"/>
  <c r="D79" i="22"/>
  <c r="C79" i="22"/>
  <c r="B79" i="22"/>
  <c r="D78" i="22"/>
  <c r="C78" i="22"/>
  <c r="B78" i="22"/>
  <c r="D77" i="22"/>
  <c r="C77" i="22"/>
  <c r="B77" i="22"/>
  <c r="D76" i="22"/>
  <c r="C76" i="22"/>
  <c r="B76" i="22"/>
  <c r="D75" i="22"/>
  <c r="C75" i="22"/>
  <c r="B75" i="22"/>
  <c r="D74" i="22"/>
  <c r="C74" i="22"/>
  <c r="B74" i="22"/>
  <c r="D73" i="22"/>
  <c r="C73" i="22"/>
  <c r="B73" i="22"/>
  <c r="D72" i="22"/>
  <c r="C72" i="22"/>
  <c r="B72" i="22"/>
  <c r="D71" i="22"/>
  <c r="C71" i="22"/>
  <c r="B71" i="22"/>
  <c r="D70" i="22"/>
  <c r="C70" i="22"/>
  <c r="B70" i="22"/>
  <c r="D69" i="22"/>
  <c r="C69" i="22"/>
  <c r="B69" i="22"/>
  <c r="D68" i="22"/>
  <c r="C68" i="22"/>
  <c r="B68" i="22"/>
  <c r="D67" i="22"/>
  <c r="C67" i="22"/>
  <c r="B67" i="22"/>
  <c r="D66" i="22"/>
  <c r="C66" i="22"/>
  <c r="B66" i="22"/>
  <c r="D65" i="22"/>
  <c r="C65" i="22"/>
  <c r="B65" i="22"/>
  <c r="D64" i="22"/>
  <c r="C64" i="22"/>
  <c r="B64" i="22"/>
  <c r="D63" i="22"/>
  <c r="C63" i="22"/>
  <c r="B63" i="22"/>
  <c r="D62" i="22"/>
  <c r="C62" i="22"/>
  <c r="B62" i="22"/>
  <c r="D61" i="22"/>
  <c r="C61" i="22"/>
  <c r="B61" i="22"/>
  <c r="D60" i="22"/>
  <c r="C60" i="22"/>
  <c r="B60" i="22"/>
  <c r="D59" i="22"/>
  <c r="C59" i="22"/>
  <c r="B59" i="22"/>
  <c r="D58" i="22"/>
  <c r="C58" i="22"/>
  <c r="B58" i="22"/>
  <c r="D57" i="22"/>
  <c r="C57" i="22"/>
  <c r="B57" i="22"/>
  <c r="D56" i="22"/>
  <c r="C56" i="22"/>
  <c r="B56" i="22"/>
  <c r="D55" i="22"/>
  <c r="C55" i="22"/>
  <c r="B55" i="22"/>
  <c r="D54" i="22"/>
  <c r="C54" i="22"/>
  <c r="B54" i="22"/>
  <c r="D53" i="22"/>
  <c r="C53" i="22"/>
  <c r="B53" i="22"/>
  <c r="D52" i="22"/>
  <c r="C52" i="22"/>
  <c r="B52" i="22"/>
  <c r="D51" i="22"/>
  <c r="C51" i="22"/>
  <c r="B51" i="22"/>
  <c r="D50" i="22"/>
  <c r="C50" i="22"/>
  <c r="D49" i="22"/>
  <c r="C49" i="22"/>
  <c r="D48" i="22"/>
  <c r="C48" i="22"/>
  <c r="D47" i="22"/>
  <c r="C47" i="22"/>
  <c r="D46" i="22"/>
  <c r="C46" i="22"/>
  <c r="D45" i="22"/>
  <c r="C45" i="22"/>
  <c r="D44" i="22"/>
  <c r="C44" i="22"/>
  <c r="D43" i="22"/>
  <c r="C43" i="22"/>
  <c r="D42" i="22"/>
  <c r="C42" i="22"/>
  <c r="D41" i="22"/>
  <c r="C41" i="22"/>
  <c r="D40" i="22"/>
  <c r="C40" i="22"/>
  <c r="D39" i="22"/>
  <c r="C39" i="22"/>
  <c r="D38" i="22"/>
  <c r="C38" i="22"/>
  <c r="D37" i="22"/>
  <c r="C37" i="22"/>
  <c r="D36" i="22"/>
  <c r="C36" i="22"/>
  <c r="D35" i="22"/>
  <c r="C35" i="22"/>
  <c r="D34" i="22"/>
  <c r="C34" i="22"/>
  <c r="D33" i="22"/>
  <c r="C33" i="22"/>
  <c r="D32" i="22"/>
  <c r="C32" i="22"/>
  <c r="D31" i="22"/>
  <c r="C31" i="22"/>
  <c r="D30" i="22"/>
  <c r="C30" i="22"/>
  <c r="D29" i="22"/>
  <c r="C29" i="22"/>
  <c r="D28" i="22"/>
  <c r="C28" i="22"/>
  <c r="D27" i="22"/>
  <c r="C27" i="22"/>
  <c r="D26" i="22"/>
  <c r="C26" i="22"/>
  <c r="D25" i="22"/>
  <c r="C25" i="22"/>
  <c r="D24" i="22"/>
  <c r="C24" i="22"/>
  <c r="D23" i="22"/>
  <c r="C23" i="22"/>
  <c r="D22" i="22"/>
  <c r="C22" i="22"/>
  <c r="D21" i="22"/>
  <c r="C21" i="22"/>
  <c r="D20" i="22"/>
  <c r="C20" i="22"/>
  <c r="D19" i="22"/>
  <c r="C19" i="22"/>
  <c r="D18" i="22"/>
  <c r="C18" i="22"/>
  <c r="D17" i="22"/>
  <c r="C17" i="22"/>
  <c r="D16" i="22"/>
  <c r="C16" i="22"/>
  <c r="D15" i="22"/>
  <c r="C15" i="22"/>
  <c r="D14" i="22"/>
  <c r="C14" i="22"/>
  <c r="D13" i="22"/>
  <c r="C13" i="22"/>
  <c r="D12" i="22"/>
  <c r="C12" i="22"/>
  <c r="D11" i="22"/>
  <c r="C11" i="22"/>
  <c r="B11" i="22"/>
  <c r="D210" i="21"/>
  <c r="C210" i="21"/>
  <c r="B210" i="21"/>
  <c r="D209" i="21"/>
  <c r="C209" i="21"/>
  <c r="B209" i="21"/>
  <c r="D208" i="21"/>
  <c r="C208" i="21"/>
  <c r="B208" i="21"/>
  <c r="D207" i="21"/>
  <c r="C207" i="21"/>
  <c r="B207" i="21"/>
  <c r="D206" i="21"/>
  <c r="C206" i="21"/>
  <c r="B206" i="21"/>
  <c r="D205" i="21"/>
  <c r="C205" i="21"/>
  <c r="B205" i="21"/>
  <c r="D204" i="21"/>
  <c r="C204" i="21"/>
  <c r="B204" i="21"/>
  <c r="D203" i="21"/>
  <c r="C203" i="21"/>
  <c r="B203" i="21"/>
  <c r="D202" i="21"/>
  <c r="C202" i="21"/>
  <c r="B202" i="21"/>
  <c r="D201" i="21"/>
  <c r="C201" i="21"/>
  <c r="B201" i="21"/>
  <c r="D200" i="21"/>
  <c r="C200" i="21"/>
  <c r="B200" i="21"/>
  <c r="D199" i="21"/>
  <c r="C199" i="21"/>
  <c r="B199" i="21"/>
  <c r="D198" i="21"/>
  <c r="C198" i="21"/>
  <c r="B198" i="21"/>
  <c r="D197" i="21"/>
  <c r="C197" i="21"/>
  <c r="B197" i="21"/>
  <c r="D196" i="21"/>
  <c r="C196" i="21"/>
  <c r="B196" i="21"/>
  <c r="D195" i="21"/>
  <c r="C195" i="21"/>
  <c r="B195" i="21"/>
  <c r="D194" i="21"/>
  <c r="C194" i="21"/>
  <c r="B194" i="21"/>
  <c r="D193" i="21"/>
  <c r="C193" i="21"/>
  <c r="B193" i="21"/>
  <c r="D192" i="21"/>
  <c r="C192" i="21"/>
  <c r="B192" i="21"/>
  <c r="D191" i="21"/>
  <c r="C191" i="21"/>
  <c r="B191" i="21"/>
  <c r="D190" i="21"/>
  <c r="C190" i="21"/>
  <c r="B190" i="21"/>
  <c r="D189" i="21"/>
  <c r="C189" i="21"/>
  <c r="B189" i="21"/>
  <c r="D188" i="21"/>
  <c r="C188" i="21"/>
  <c r="B188" i="21"/>
  <c r="D187" i="21"/>
  <c r="C187" i="21"/>
  <c r="B187" i="21"/>
  <c r="D186" i="21"/>
  <c r="C186" i="21"/>
  <c r="B186" i="21"/>
  <c r="D185" i="21"/>
  <c r="C185" i="21"/>
  <c r="B185" i="21"/>
  <c r="D184" i="21"/>
  <c r="C184" i="21"/>
  <c r="B184" i="21"/>
  <c r="D183" i="21"/>
  <c r="C183" i="21"/>
  <c r="B183" i="21"/>
  <c r="D182" i="21"/>
  <c r="C182" i="21"/>
  <c r="B182" i="21"/>
  <c r="D181" i="21"/>
  <c r="C181" i="21"/>
  <c r="B181" i="21"/>
  <c r="D180" i="21"/>
  <c r="C180" i="21"/>
  <c r="B180" i="21"/>
  <c r="D179" i="21"/>
  <c r="C179" i="21"/>
  <c r="B179" i="21"/>
  <c r="D178" i="21"/>
  <c r="C178" i="21"/>
  <c r="B178" i="21"/>
  <c r="D177" i="21"/>
  <c r="C177" i="21"/>
  <c r="B177" i="21"/>
  <c r="D176" i="21"/>
  <c r="C176" i="21"/>
  <c r="B176" i="21"/>
  <c r="D175" i="21"/>
  <c r="C175" i="21"/>
  <c r="B175" i="21"/>
  <c r="D174" i="21"/>
  <c r="C174" i="21"/>
  <c r="B174" i="21"/>
  <c r="D173" i="21"/>
  <c r="C173" i="21"/>
  <c r="B173" i="21"/>
  <c r="D172" i="21"/>
  <c r="C172" i="21"/>
  <c r="B172" i="21"/>
  <c r="D171" i="21"/>
  <c r="C171" i="21"/>
  <c r="B171" i="21"/>
  <c r="D170" i="21"/>
  <c r="C170" i="21"/>
  <c r="B170" i="21"/>
  <c r="D169" i="21"/>
  <c r="C169" i="21"/>
  <c r="B169" i="21"/>
  <c r="D168" i="21"/>
  <c r="C168" i="21"/>
  <c r="B168" i="21"/>
  <c r="D167" i="21"/>
  <c r="C167" i="21"/>
  <c r="B167" i="21"/>
  <c r="D166" i="21"/>
  <c r="C166" i="21"/>
  <c r="B166" i="21"/>
  <c r="D165" i="21"/>
  <c r="C165" i="21"/>
  <c r="B165" i="21"/>
  <c r="D164" i="21"/>
  <c r="C164" i="21"/>
  <c r="B164" i="21"/>
  <c r="D163" i="21"/>
  <c r="C163" i="21"/>
  <c r="B163" i="21"/>
  <c r="D162" i="21"/>
  <c r="C162" i="21"/>
  <c r="B162" i="21"/>
  <c r="D161" i="21"/>
  <c r="C161" i="21"/>
  <c r="B161" i="21"/>
  <c r="D160" i="21"/>
  <c r="C160" i="21"/>
  <c r="B160" i="21"/>
  <c r="D159" i="21"/>
  <c r="C159" i="21"/>
  <c r="B159" i="21"/>
  <c r="D158" i="21"/>
  <c r="C158" i="21"/>
  <c r="B158" i="21"/>
  <c r="D157" i="21"/>
  <c r="C157" i="21"/>
  <c r="B157" i="21"/>
  <c r="D156" i="21"/>
  <c r="C156" i="21"/>
  <c r="B156" i="21"/>
  <c r="D155" i="21"/>
  <c r="C155" i="21"/>
  <c r="B155" i="21"/>
  <c r="D154" i="21"/>
  <c r="C154" i="21"/>
  <c r="B154" i="21"/>
  <c r="D153" i="21"/>
  <c r="C153" i="21"/>
  <c r="B153" i="21"/>
  <c r="D152" i="21"/>
  <c r="C152" i="21"/>
  <c r="B152" i="21"/>
  <c r="D151" i="21"/>
  <c r="C151" i="21"/>
  <c r="B151" i="21"/>
  <c r="D150" i="21"/>
  <c r="C150" i="21"/>
  <c r="B150" i="21"/>
  <c r="D149" i="21"/>
  <c r="C149" i="21"/>
  <c r="B149" i="21"/>
  <c r="D148" i="21"/>
  <c r="C148" i="21"/>
  <c r="B148" i="21"/>
  <c r="D147" i="21"/>
  <c r="C147" i="21"/>
  <c r="B147" i="21"/>
  <c r="D146" i="21"/>
  <c r="C146" i="21"/>
  <c r="B146" i="21"/>
  <c r="D145" i="21"/>
  <c r="C145" i="21"/>
  <c r="B145" i="21"/>
  <c r="D144" i="21"/>
  <c r="C144" i="21"/>
  <c r="B144" i="21"/>
  <c r="D143" i="21"/>
  <c r="C143" i="21"/>
  <c r="B143" i="21"/>
  <c r="D142" i="21"/>
  <c r="C142" i="21"/>
  <c r="B142" i="21"/>
  <c r="D141" i="21"/>
  <c r="C141" i="21"/>
  <c r="B141" i="21"/>
  <c r="D140" i="21"/>
  <c r="C140" i="21"/>
  <c r="B140" i="21"/>
  <c r="D139" i="21"/>
  <c r="C139" i="21"/>
  <c r="B139" i="21"/>
  <c r="D138" i="21"/>
  <c r="C138" i="21"/>
  <c r="B138" i="21"/>
  <c r="D137" i="21"/>
  <c r="C137" i="21"/>
  <c r="B137" i="21"/>
  <c r="D136" i="21"/>
  <c r="C136" i="21"/>
  <c r="B136" i="21"/>
  <c r="D135" i="21"/>
  <c r="C135" i="21"/>
  <c r="B135" i="21"/>
  <c r="D134" i="21"/>
  <c r="C134" i="21"/>
  <c r="B134" i="21"/>
  <c r="D133" i="21"/>
  <c r="C133" i="21"/>
  <c r="B133" i="21"/>
  <c r="D132" i="21"/>
  <c r="C132" i="21"/>
  <c r="B132" i="21"/>
  <c r="D131" i="21"/>
  <c r="C131" i="21"/>
  <c r="B131" i="21"/>
  <c r="D130" i="21"/>
  <c r="C130" i="21"/>
  <c r="B130" i="21"/>
  <c r="D129" i="21"/>
  <c r="C129" i="21"/>
  <c r="B129" i="21"/>
  <c r="D128" i="21"/>
  <c r="C128" i="21"/>
  <c r="B128" i="21"/>
  <c r="D127" i="21"/>
  <c r="C127" i="21"/>
  <c r="B127" i="21"/>
  <c r="D126" i="21"/>
  <c r="C126" i="21"/>
  <c r="B126" i="21"/>
  <c r="D125" i="21"/>
  <c r="C125" i="21"/>
  <c r="B125" i="21"/>
  <c r="D124" i="21"/>
  <c r="C124" i="21"/>
  <c r="B124" i="21"/>
  <c r="D123" i="21"/>
  <c r="C123" i="21"/>
  <c r="B123" i="21"/>
  <c r="D122" i="21"/>
  <c r="C122" i="21"/>
  <c r="B122" i="21"/>
  <c r="D121" i="21"/>
  <c r="C121" i="21"/>
  <c r="B121" i="21"/>
  <c r="D120" i="21"/>
  <c r="C120" i="21"/>
  <c r="B120" i="21"/>
  <c r="D119" i="21"/>
  <c r="C119" i="21"/>
  <c r="B119" i="21"/>
  <c r="D118" i="21"/>
  <c r="C118" i="21"/>
  <c r="B118" i="21"/>
  <c r="D117" i="21"/>
  <c r="C117" i="21"/>
  <c r="B117" i="21"/>
  <c r="D116" i="21"/>
  <c r="C116" i="21"/>
  <c r="B116" i="21"/>
  <c r="D115" i="21"/>
  <c r="C115" i="21"/>
  <c r="B115" i="21"/>
  <c r="D114" i="21"/>
  <c r="C114" i="21"/>
  <c r="B114" i="21"/>
  <c r="D113" i="21"/>
  <c r="C113" i="21"/>
  <c r="B113" i="21"/>
  <c r="D112" i="21"/>
  <c r="C112" i="21"/>
  <c r="B112" i="21"/>
  <c r="D111" i="21"/>
  <c r="C111" i="21"/>
  <c r="B111" i="21"/>
  <c r="D110" i="21"/>
  <c r="C110" i="21"/>
  <c r="B110" i="21"/>
  <c r="D109" i="21"/>
  <c r="C109" i="21"/>
  <c r="B109" i="21"/>
  <c r="D108" i="21"/>
  <c r="C108" i="21"/>
  <c r="B108" i="21"/>
  <c r="D107" i="21"/>
  <c r="C107" i="21"/>
  <c r="B107" i="21"/>
  <c r="D106" i="21"/>
  <c r="C106" i="21"/>
  <c r="B106" i="21"/>
  <c r="D105" i="21"/>
  <c r="C105" i="21"/>
  <c r="B105" i="21"/>
  <c r="D104" i="21"/>
  <c r="C104" i="21"/>
  <c r="B104" i="21"/>
  <c r="D103" i="21"/>
  <c r="C103" i="21"/>
  <c r="B103" i="21"/>
  <c r="D102" i="21"/>
  <c r="C102" i="21"/>
  <c r="B102" i="21"/>
  <c r="D101" i="21"/>
  <c r="C101" i="21"/>
  <c r="B101" i="21"/>
  <c r="D100" i="21"/>
  <c r="C100" i="21"/>
  <c r="B100" i="21"/>
  <c r="D99" i="21"/>
  <c r="C99" i="21"/>
  <c r="B99" i="21"/>
  <c r="D98" i="21"/>
  <c r="C98" i="21"/>
  <c r="B98" i="21"/>
  <c r="D97" i="21"/>
  <c r="C97" i="21"/>
  <c r="B97" i="21"/>
  <c r="D96" i="21"/>
  <c r="C96" i="21"/>
  <c r="B96" i="21"/>
  <c r="D95" i="21"/>
  <c r="C95" i="21"/>
  <c r="B95" i="21"/>
  <c r="D94" i="21"/>
  <c r="C94" i="21"/>
  <c r="B94" i="21"/>
  <c r="D93" i="21"/>
  <c r="C93" i="21"/>
  <c r="B93" i="21"/>
  <c r="D92" i="21"/>
  <c r="C92" i="21"/>
  <c r="B92" i="21"/>
  <c r="D91" i="21"/>
  <c r="C91" i="21"/>
  <c r="B91" i="21"/>
  <c r="D90" i="21"/>
  <c r="C90" i="21"/>
  <c r="B90" i="21"/>
  <c r="D89" i="21"/>
  <c r="C89" i="21"/>
  <c r="B89" i="21"/>
  <c r="D88" i="21"/>
  <c r="C88" i="21"/>
  <c r="B88" i="21"/>
  <c r="D87" i="21"/>
  <c r="C87" i="21"/>
  <c r="B87" i="21"/>
  <c r="D86" i="21"/>
  <c r="C86" i="21"/>
  <c r="B86" i="21"/>
  <c r="D85" i="21"/>
  <c r="C85" i="21"/>
  <c r="B85" i="21"/>
  <c r="D84" i="21"/>
  <c r="C84" i="21"/>
  <c r="B84" i="21"/>
  <c r="D83" i="21"/>
  <c r="C83" i="21"/>
  <c r="B83" i="21"/>
  <c r="D82" i="21"/>
  <c r="C82" i="21"/>
  <c r="B82" i="21"/>
  <c r="D81" i="21"/>
  <c r="C81" i="21"/>
  <c r="B81" i="21"/>
  <c r="D80" i="21"/>
  <c r="C80" i="21"/>
  <c r="B80" i="21"/>
  <c r="D79" i="21"/>
  <c r="C79" i="21"/>
  <c r="B79" i="21"/>
  <c r="D78" i="21"/>
  <c r="C78" i="21"/>
  <c r="B78" i="21"/>
  <c r="D77" i="21"/>
  <c r="C77" i="21"/>
  <c r="B77" i="21"/>
  <c r="D76" i="21"/>
  <c r="C76" i="21"/>
  <c r="B76" i="21"/>
  <c r="D75" i="21"/>
  <c r="C75" i="21"/>
  <c r="B75" i="21"/>
  <c r="D74" i="21"/>
  <c r="C74" i="21"/>
  <c r="B74" i="21"/>
  <c r="D73" i="21"/>
  <c r="C73" i="21"/>
  <c r="B73" i="21"/>
  <c r="D72" i="21"/>
  <c r="C72" i="21"/>
  <c r="B72" i="21"/>
  <c r="D71" i="21"/>
  <c r="C71" i="21"/>
  <c r="B71" i="21"/>
  <c r="D70" i="21"/>
  <c r="C70" i="21"/>
  <c r="B70" i="21"/>
  <c r="D69" i="21"/>
  <c r="C69" i="21"/>
  <c r="B69" i="21"/>
  <c r="D68" i="21"/>
  <c r="C68" i="21"/>
  <c r="B68" i="21"/>
  <c r="D67" i="21"/>
  <c r="C67" i="21"/>
  <c r="B67" i="21"/>
  <c r="D66" i="21"/>
  <c r="C66" i="21"/>
  <c r="B66" i="21"/>
  <c r="D65" i="21"/>
  <c r="C65" i="21"/>
  <c r="B65" i="21"/>
  <c r="D64" i="21"/>
  <c r="C64" i="21"/>
  <c r="B64" i="21"/>
  <c r="D63" i="21"/>
  <c r="C63" i="21"/>
  <c r="B63" i="21"/>
  <c r="D62" i="21"/>
  <c r="C62" i="21"/>
  <c r="B62" i="21"/>
  <c r="D61" i="21"/>
  <c r="C61" i="21"/>
  <c r="B61" i="21"/>
  <c r="D60" i="21"/>
  <c r="C60" i="21"/>
  <c r="B60" i="21"/>
  <c r="D59" i="21"/>
  <c r="C59" i="21"/>
  <c r="B59" i="21"/>
  <c r="D58" i="21"/>
  <c r="C58" i="21"/>
  <c r="B58" i="21"/>
  <c r="D57" i="21"/>
  <c r="C57" i="21"/>
  <c r="B57" i="21"/>
  <c r="D56" i="21"/>
  <c r="C56" i="21"/>
  <c r="B56" i="21"/>
  <c r="D55" i="21"/>
  <c r="C55" i="21"/>
  <c r="B55" i="21"/>
  <c r="D54" i="21"/>
  <c r="C54" i="21"/>
  <c r="B54" i="21"/>
  <c r="D53" i="21"/>
  <c r="C53" i="21"/>
  <c r="B53" i="21"/>
  <c r="D52" i="21"/>
  <c r="C52" i="21"/>
  <c r="B52" i="21"/>
  <c r="D51" i="21"/>
  <c r="C51" i="21"/>
  <c r="B51" i="21"/>
  <c r="D50" i="21"/>
  <c r="C50" i="21"/>
  <c r="D49" i="21"/>
  <c r="C49" i="21"/>
  <c r="D48" i="21"/>
  <c r="C48" i="21"/>
  <c r="D47" i="21"/>
  <c r="C47" i="21"/>
  <c r="D46" i="21"/>
  <c r="C46" i="21"/>
  <c r="D45" i="21"/>
  <c r="C45" i="21"/>
  <c r="D44" i="21"/>
  <c r="C44" i="21"/>
  <c r="D43" i="21"/>
  <c r="C43" i="21"/>
  <c r="D42" i="21"/>
  <c r="C42" i="21"/>
  <c r="D41" i="21"/>
  <c r="C41" i="21"/>
  <c r="D40" i="21"/>
  <c r="C40" i="21"/>
  <c r="D39" i="21"/>
  <c r="C39" i="21"/>
  <c r="D38" i="21"/>
  <c r="C38" i="21"/>
  <c r="D37" i="21"/>
  <c r="C37" i="21"/>
  <c r="D36" i="21"/>
  <c r="C36" i="21"/>
  <c r="D35" i="21"/>
  <c r="C35" i="21"/>
  <c r="D34" i="21"/>
  <c r="C34" i="21"/>
  <c r="D33" i="21"/>
  <c r="C33" i="21"/>
  <c r="D32" i="21"/>
  <c r="C32" i="21"/>
  <c r="D31" i="21"/>
  <c r="C31" i="21"/>
  <c r="D30" i="21"/>
  <c r="C30" i="21"/>
  <c r="D29" i="21"/>
  <c r="C29" i="21"/>
  <c r="D28" i="21"/>
  <c r="C28" i="21"/>
  <c r="D27" i="21"/>
  <c r="C27" i="21"/>
  <c r="D26" i="21"/>
  <c r="C26" i="21"/>
  <c r="D25" i="21"/>
  <c r="C25" i="21"/>
  <c r="D24" i="21"/>
  <c r="C24" i="21"/>
  <c r="D23" i="21"/>
  <c r="C23" i="21"/>
  <c r="D22" i="21"/>
  <c r="C22" i="21"/>
  <c r="D21" i="21"/>
  <c r="C21" i="21"/>
  <c r="D20" i="21"/>
  <c r="C20" i="21"/>
  <c r="D19" i="21"/>
  <c r="C19" i="21"/>
  <c r="D18" i="21"/>
  <c r="C18" i="21"/>
  <c r="D17" i="21"/>
  <c r="C17" i="21"/>
  <c r="D16" i="21"/>
  <c r="C16" i="21"/>
  <c r="D15" i="21"/>
  <c r="C15" i="21"/>
  <c r="D14" i="21"/>
  <c r="C14" i="21"/>
  <c r="D13" i="21"/>
  <c r="C13" i="21"/>
  <c r="D12" i="21"/>
  <c r="C12" i="21"/>
  <c r="D11" i="21"/>
  <c r="C11" i="21"/>
  <c r="B11" i="21"/>
  <c r="D210" i="20"/>
  <c r="C210" i="20"/>
  <c r="B210" i="20"/>
  <c r="D209" i="20"/>
  <c r="C209" i="20"/>
  <c r="B209" i="20"/>
  <c r="D208" i="20"/>
  <c r="C208" i="20"/>
  <c r="B208" i="20"/>
  <c r="D207" i="20"/>
  <c r="C207" i="20"/>
  <c r="B207" i="20"/>
  <c r="D206" i="20"/>
  <c r="C206" i="20"/>
  <c r="B206" i="20"/>
  <c r="D205" i="20"/>
  <c r="C205" i="20"/>
  <c r="B205" i="20"/>
  <c r="D204" i="20"/>
  <c r="C204" i="20"/>
  <c r="B204" i="20"/>
  <c r="D203" i="20"/>
  <c r="C203" i="20"/>
  <c r="B203" i="20"/>
  <c r="D202" i="20"/>
  <c r="C202" i="20"/>
  <c r="B202" i="20"/>
  <c r="D201" i="20"/>
  <c r="C201" i="20"/>
  <c r="B201" i="20"/>
  <c r="D200" i="20"/>
  <c r="C200" i="20"/>
  <c r="B200" i="20"/>
  <c r="D199" i="20"/>
  <c r="C199" i="20"/>
  <c r="B199" i="20"/>
  <c r="D198" i="20"/>
  <c r="C198" i="20"/>
  <c r="B198" i="20"/>
  <c r="D197" i="20"/>
  <c r="C197" i="20"/>
  <c r="B197" i="20"/>
  <c r="D196" i="20"/>
  <c r="C196" i="20"/>
  <c r="B196" i="20"/>
  <c r="D195" i="20"/>
  <c r="C195" i="20"/>
  <c r="B195" i="20"/>
  <c r="D194" i="20"/>
  <c r="C194" i="20"/>
  <c r="B194" i="20"/>
  <c r="D193" i="20"/>
  <c r="C193" i="20"/>
  <c r="B193" i="20"/>
  <c r="D192" i="20"/>
  <c r="C192" i="20"/>
  <c r="B192" i="20"/>
  <c r="D191" i="20"/>
  <c r="C191" i="20"/>
  <c r="B191" i="20"/>
  <c r="D190" i="20"/>
  <c r="C190" i="20"/>
  <c r="B190" i="20"/>
  <c r="D189" i="20"/>
  <c r="C189" i="20"/>
  <c r="B189" i="20"/>
  <c r="D188" i="20"/>
  <c r="C188" i="20"/>
  <c r="B188" i="20"/>
  <c r="D187" i="20"/>
  <c r="C187" i="20"/>
  <c r="B187" i="20"/>
  <c r="D186" i="20"/>
  <c r="C186" i="20"/>
  <c r="B186" i="20"/>
  <c r="D185" i="20"/>
  <c r="C185" i="20"/>
  <c r="B185" i="20"/>
  <c r="D184" i="20"/>
  <c r="C184" i="20"/>
  <c r="B184" i="20"/>
  <c r="D183" i="20"/>
  <c r="C183" i="20"/>
  <c r="B183" i="20"/>
  <c r="D182" i="20"/>
  <c r="C182" i="20"/>
  <c r="B182" i="20"/>
  <c r="D181" i="20"/>
  <c r="C181" i="20"/>
  <c r="B181" i="20"/>
  <c r="D180" i="20"/>
  <c r="C180" i="20"/>
  <c r="B180" i="20"/>
  <c r="D179" i="20"/>
  <c r="C179" i="20"/>
  <c r="B179" i="20"/>
  <c r="D178" i="20"/>
  <c r="C178" i="20"/>
  <c r="B178" i="20"/>
  <c r="D177" i="20"/>
  <c r="C177" i="20"/>
  <c r="B177" i="20"/>
  <c r="D176" i="20"/>
  <c r="C176" i="20"/>
  <c r="B176" i="20"/>
  <c r="D175" i="20"/>
  <c r="C175" i="20"/>
  <c r="B175" i="20"/>
  <c r="D174" i="20"/>
  <c r="C174" i="20"/>
  <c r="B174" i="20"/>
  <c r="D173" i="20"/>
  <c r="C173" i="20"/>
  <c r="B173" i="20"/>
  <c r="D172" i="20"/>
  <c r="C172" i="20"/>
  <c r="B172" i="20"/>
  <c r="D171" i="20"/>
  <c r="C171" i="20"/>
  <c r="B171" i="20"/>
  <c r="D170" i="20"/>
  <c r="C170" i="20"/>
  <c r="B170" i="20"/>
  <c r="D169" i="20"/>
  <c r="C169" i="20"/>
  <c r="B169" i="20"/>
  <c r="D168" i="20"/>
  <c r="C168" i="20"/>
  <c r="B168" i="20"/>
  <c r="D167" i="20"/>
  <c r="C167" i="20"/>
  <c r="B167" i="20"/>
  <c r="D166" i="20"/>
  <c r="C166" i="20"/>
  <c r="B166" i="20"/>
  <c r="D165" i="20"/>
  <c r="C165" i="20"/>
  <c r="B165" i="20"/>
  <c r="D164" i="20"/>
  <c r="C164" i="20"/>
  <c r="B164" i="20"/>
  <c r="D163" i="20"/>
  <c r="C163" i="20"/>
  <c r="B163" i="20"/>
  <c r="D162" i="20"/>
  <c r="C162" i="20"/>
  <c r="B162" i="20"/>
  <c r="D161" i="20"/>
  <c r="C161" i="20"/>
  <c r="B161" i="20"/>
  <c r="D160" i="20"/>
  <c r="C160" i="20"/>
  <c r="B160" i="20"/>
  <c r="D159" i="20"/>
  <c r="C159" i="20"/>
  <c r="B159" i="20"/>
  <c r="D158" i="20"/>
  <c r="C158" i="20"/>
  <c r="B158" i="20"/>
  <c r="D157" i="20"/>
  <c r="C157" i="20"/>
  <c r="B157" i="20"/>
  <c r="D156" i="20"/>
  <c r="C156" i="20"/>
  <c r="B156" i="20"/>
  <c r="D155" i="20"/>
  <c r="C155" i="20"/>
  <c r="B155" i="20"/>
  <c r="D154" i="20"/>
  <c r="C154" i="20"/>
  <c r="B154" i="20"/>
  <c r="D153" i="20"/>
  <c r="C153" i="20"/>
  <c r="B153" i="20"/>
  <c r="D152" i="20"/>
  <c r="C152" i="20"/>
  <c r="B152" i="20"/>
  <c r="D151" i="20"/>
  <c r="C151" i="20"/>
  <c r="B151" i="20"/>
  <c r="D150" i="20"/>
  <c r="C150" i="20"/>
  <c r="B150" i="20"/>
  <c r="D149" i="20"/>
  <c r="C149" i="20"/>
  <c r="B149" i="20"/>
  <c r="D148" i="20"/>
  <c r="C148" i="20"/>
  <c r="B148" i="20"/>
  <c r="D147" i="20"/>
  <c r="C147" i="20"/>
  <c r="B147" i="20"/>
  <c r="D146" i="20"/>
  <c r="C146" i="20"/>
  <c r="B146" i="20"/>
  <c r="D145" i="20"/>
  <c r="C145" i="20"/>
  <c r="B145" i="20"/>
  <c r="D144" i="20"/>
  <c r="C144" i="20"/>
  <c r="B144" i="20"/>
  <c r="D143" i="20"/>
  <c r="C143" i="20"/>
  <c r="B143" i="20"/>
  <c r="D142" i="20"/>
  <c r="C142" i="20"/>
  <c r="B142" i="20"/>
  <c r="D141" i="20"/>
  <c r="C141" i="20"/>
  <c r="B141" i="20"/>
  <c r="D140" i="20"/>
  <c r="C140" i="20"/>
  <c r="B140" i="20"/>
  <c r="D139" i="20"/>
  <c r="C139" i="20"/>
  <c r="B139" i="20"/>
  <c r="D138" i="20"/>
  <c r="C138" i="20"/>
  <c r="B138" i="20"/>
  <c r="D137" i="20"/>
  <c r="C137" i="20"/>
  <c r="B137" i="20"/>
  <c r="D136" i="20"/>
  <c r="C136" i="20"/>
  <c r="B136" i="20"/>
  <c r="D135" i="20"/>
  <c r="C135" i="20"/>
  <c r="B135" i="20"/>
  <c r="D134" i="20"/>
  <c r="C134" i="20"/>
  <c r="B134" i="20"/>
  <c r="D133" i="20"/>
  <c r="C133" i="20"/>
  <c r="B133" i="20"/>
  <c r="D132" i="20"/>
  <c r="C132" i="20"/>
  <c r="B132" i="20"/>
  <c r="D131" i="20"/>
  <c r="C131" i="20"/>
  <c r="B131" i="20"/>
  <c r="D130" i="20"/>
  <c r="C130" i="20"/>
  <c r="B130" i="20"/>
  <c r="D129" i="20"/>
  <c r="C129" i="20"/>
  <c r="B129" i="20"/>
  <c r="D128" i="20"/>
  <c r="C128" i="20"/>
  <c r="B128" i="20"/>
  <c r="D127" i="20"/>
  <c r="C127" i="20"/>
  <c r="B127" i="20"/>
  <c r="D126" i="20"/>
  <c r="C126" i="20"/>
  <c r="B126" i="20"/>
  <c r="D125" i="20"/>
  <c r="C125" i="20"/>
  <c r="B125" i="20"/>
  <c r="D124" i="20"/>
  <c r="C124" i="20"/>
  <c r="B124" i="20"/>
  <c r="D123" i="20"/>
  <c r="C123" i="20"/>
  <c r="B123" i="20"/>
  <c r="D122" i="20"/>
  <c r="C122" i="20"/>
  <c r="B122" i="20"/>
  <c r="D121" i="20"/>
  <c r="C121" i="20"/>
  <c r="B121" i="20"/>
  <c r="D120" i="20"/>
  <c r="C120" i="20"/>
  <c r="B120" i="20"/>
  <c r="D119" i="20"/>
  <c r="C119" i="20"/>
  <c r="B119" i="20"/>
  <c r="D118" i="20"/>
  <c r="C118" i="20"/>
  <c r="B118" i="20"/>
  <c r="D117" i="20"/>
  <c r="C117" i="20"/>
  <c r="B117" i="20"/>
  <c r="D116" i="20"/>
  <c r="C116" i="20"/>
  <c r="B116" i="20"/>
  <c r="D115" i="20"/>
  <c r="C115" i="20"/>
  <c r="B115" i="20"/>
  <c r="D114" i="20"/>
  <c r="C114" i="20"/>
  <c r="B114" i="20"/>
  <c r="D113" i="20"/>
  <c r="C113" i="20"/>
  <c r="B113" i="20"/>
  <c r="D112" i="20"/>
  <c r="C112" i="20"/>
  <c r="B112" i="20"/>
  <c r="D111" i="20"/>
  <c r="C111" i="20"/>
  <c r="B111" i="20"/>
  <c r="D110" i="20"/>
  <c r="C110" i="20"/>
  <c r="B110" i="20"/>
  <c r="D109" i="20"/>
  <c r="C109" i="20"/>
  <c r="B109" i="20"/>
  <c r="D108" i="20"/>
  <c r="C108" i="20"/>
  <c r="B108" i="20"/>
  <c r="D107" i="20"/>
  <c r="C107" i="20"/>
  <c r="B107" i="20"/>
  <c r="D106" i="20"/>
  <c r="C106" i="20"/>
  <c r="B106" i="20"/>
  <c r="D105" i="20"/>
  <c r="C105" i="20"/>
  <c r="B105" i="20"/>
  <c r="D104" i="20"/>
  <c r="C104" i="20"/>
  <c r="B104" i="20"/>
  <c r="D103" i="20"/>
  <c r="C103" i="20"/>
  <c r="B103" i="20"/>
  <c r="D102" i="20"/>
  <c r="C102" i="20"/>
  <c r="B102" i="20"/>
  <c r="D101" i="20"/>
  <c r="C101" i="20"/>
  <c r="B101" i="20"/>
  <c r="D100" i="20"/>
  <c r="C100" i="20"/>
  <c r="B100" i="20"/>
  <c r="D99" i="20"/>
  <c r="C99" i="20"/>
  <c r="B99" i="20"/>
  <c r="D98" i="20"/>
  <c r="C98" i="20"/>
  <c r="B98" i="20"/>
  <c r="D97" i="20"/>
  <c r="C97" i="20"/>
  <c r="B97" i="20"/>
  <c r="D96" i="20"/>
  <c r="C96" i="20"/>
  <c r="B96" i="20"/>
  <c r="D95" i="20"/>
  <c r="C95" i="20"/>
  <c r="B95" i="20"/>
  <c r="D94" i="20"/>
  <c r="C94" i="20"/>
  <c r="B94" i="20"/>
  <c r="D93" i="20"/>
  <c r="C93" i="20"/>
  <c r="B93" i="20"/>
  <c r="D92" i="20"/>
  <c r="C92" i="20"/>
  <c r="B92" i="20"/>
  <c r="D91" i="20"/>
  <c r="C91" i="20"/>
  <c r="B91" i="20"/>
  <c r="D90" i="20"/>
  <c r="C90" i="20"/>
  <c r="B90" i="20"/>
  <c r="D89" i="20"/>
  <c r="C89" i="20"/>
  <c r="B89" i="20"/>
  <c r="D88" i="20"/>
  <c r="C88" i="20"/>
  <c r="B88" i="20"/>
  <c r="D87" i="20"/>
  <c r="C87" i="20"/>
  <c r="B87" i="20"/>
  <c r="D86" i="20"/>
  <c r="C86" i="20"/>
  <c r="B86" i="20"/>
  <c r="D85" i="20"/>
  <c r="C85" i="20"/>
  <c r="B85" i="20"/>
  <c r="D84" i="20"/>
  <c r="C84" i="20"/>
  <c r="B84" i="20"/>
  <c r="D83" i="20"/>
  <c r="C83" i="20"/>
  <c r="B83" i="20"/>
  <c r="D82" i="20"/>
  <c r="C82" i="20"/>
  <c r="B82" i="20"/>
  <c r="D81" i="20"/>
  <c r="C81" i="20"/>
  <c r="B81" i="20"/>
  <c r="D80" i="20"/>
  <c r="C80" i="20"/>
  <c r="B80" i="20"/>
  <c r="D79" i="20"/>
  <c r="C79" i="20"/>
  <c r="B79" i="20"/>
  <c r="D78" i="20"/>
  <c r="C78" i="20"/>
  <c r="B78" i="20"/>
  <c r="D77" i="20"/>
  <c r="C77" i="20"/>
  <c r="B77" i="20"/>
  <c r="D76" i="20"/>
  <c r="C76" i="20"/>
  <c r="B76" i="20"/>
  <c r="D75" i="20"/>
  <c r="C75" i="20"/>
  <c r="B75" i="20"/>
  <c r="D74" i="20"/>
  <c r="C74" i="20"/>
  <c r="B74" i="20"/>
  <c r="D73" i="20"/>
  <c r="C73" i="20"/>
  <c r="B73" i="20"/>
  <c r="D72" i="20"/>
  <c r="C72" i="20"/>
  <c r="B72" i="20"/>
  <c r="D71" i="20"/>
  <c r="C71" i="20"/>
  <c r="B71" i="20"/>
  <c r="D70" i="20"/>
  <c r="C70" i="20"/>
  <c r="B70" i="20"/>
  <c r="D69" i="20"/>
  <c r="C69" i="20"/>
  <c r="B69" i="20"/>
  <c r="D68" i="20"/>
  <c r="C68" i="20"/>
  <c r="B68" i="20"/>
  <c r="D67" i="20"/>
  <c r="C67" i="20"/>
  <c r="B67" i="20"/>
  <c r="D66" i="20"/>
  <c r="C66" i="20"/>
  <c r="B66" i="20"/>
  <c r="D65" i="20"/>
  <c r="C65" i="20"/>
  <c r="B65" i="20"/>
  <c r="D64" i="20"/>
  <c r="C64" i="20"/>
  <c r="B64" i="20"/>
  <c r="D63" i="20"/>
  <c r="C63" i="20"/>
  <c r="B63" i="20"/>
  <c r="D62" i="20"/>
  <c r="C62" i="20"/>
  <c r="B62" i="20"/>
  <c r="D61" i="20"/>
  <c r="C61" i="20"/>
  <c r="B61" i="20"/>
  <c r="D60" i="20"/>
  <c r="C60" i="20"/>
  <c r="B60" i="20"/>
  <c r="D59" i="20"/>
  <c r="C59" i="20"/>
  <c r="B59" i="20"/>
  <c r="D58" i="20"/>
  <c r="C58" i="20"/>
  <c r="B58" i="20"/>
  <c r="D57" i="20"/>
  <c r="C57" i="20"/>
  <c r="B57" i="20"/>
  <c r="D56" i="20"/>
  <c r="C56" i="20"/>
  <c r="B56" i="20"/>
  <c r="D55" i="20"/>
  <c r="C55" i="20"/>
  <c r="B55" i="20"/>
  <c r="D54" i="20"/>
  <c r="C54" i="20"/>
  <c r="B54" i="20"/>
  <c r="D53" i="20"/>
  <c r="C53" i="20"/>
  <c r="B53" i="20"/>
  <c r="D52" i="20"/>
  <c r="C52" i="20"/>
  <c r="B52" i="20"/>
  <c r="D51" i="20"/>
  <c r="C51" i="20"/>
  <c r="B51" i="20"/>
  <c r="D50" i="20"/>
  <c r="C50" i="20"/>
  <c r="D49" i="20"/>
  <c r="C49" i="20"/>
  <c r="D48" i="20"/>
  <c r="C48" i="20"/>
  <c r="D47" i="20"/>
  <c r="C47" i="20"/>
  <c r="D46" i="20"/>
  <c r="C46" i="20"/>
  <c r="D45" i="20"/>
  <c r="C45" i="20"/>
  <c r="D44" i="20"/>
  <c r="C44" i="20"/>
  <c r="D43" i="20"/>
  <c r="C43" i="20"/>
  <c r="D42" i="20"/>
  <c r="C42" i="20"/>
  <c r="D41" i="20"/>
  <c r="C41" i="20"/>
  <c r="D40" i="20"/>
  <c r="C40" i="20"/>
  <c r="D39" i="20"/>
  <c r="C39" i="20"/>
  <c r="D38" i="20"/>
  <c r="C38" i="20"/>
  <c r="D37" i="20"/>
  <c r="C37" i="20"/>
  <c r="D36" i="20"/>
  <c r="C36" i="20"/>
  <c r="D35" i="20"/>
  <c r="C35" i="20"/>
  <c r="D34" i="20"/>
  <c r="C34" i="20"/>
  <c r="D33" i="20"/>
  <c r="C33" i="20"/>
  <c r="D32" i="20"/>
  <c r="C32" i="20"/>
  <c r="D31" i="20"/>
  <c r="C31" i="20"/>
  <c r="D30" i="20"/>
  <c r="C30" i="20"/>
  <c r="D29" i="20"/>
  <c r="C29" i="20"/>
  <c r="D28" i="20"/>
  <c r="C28" i="20"/>
  <c r="D27" i="20"/>
  <c r="C27" i="20"/>
  <c r="D26" i="20"/>
  <c r="C26" i="20"/>
  <c r="D25" i="20"/>
  <c r="C25" i="20"/>
  <c r="D24" i="20"/>
  <c r="C24" i="20"/>
  <c r="D23" i="20"/>
  <c r="C23" i="20"/>
  <c r="D22" i="20"/>
  <c r="C22" i="20"/>
  <c r="D21" i="20"/>
  <c r="C21" i="20"/>
  <c r="D20" i="20"/>
  <c r="C20" i="20"/>
  <c r="D19" i="20"/>
  <c r="C19" i="20"/>
  <c r="D18" i="20"/>
  <c r="C18" i="20"/>
  <c r="D17" i="20"/>
  <c r="C17" i="20"/>
  <c r="D16" i="20"/>
  <c r="C16" i="20"/>
  <c r="D15" i="20"/>
  <c r="C15" i="20"/>
  <c r="D14" i="20"/>
  <c r="C14" i="20"/>
  <c r="D13" i="20"/>
  <c r="C13" i="20"/>
  <c r="D12" i="20"/>
  <c r="C12" i="20"/>
  <c r="D11" i="20"/>
  <c r="C11" i="20"/>
  <c r="B11" i="20"/>
  <c r="D210" i="19"/>
  <c r="C210" i="19"/>
  <c r="B210" i="19"/>
  <c r="D209" i="19"/>
  <c r="C209" i="19"/>
  <c r="B209" i="19"/>
  <c r="D208" i="19"/>
  <c r="C208" i="19"/>
  <c r="B208" i="19"/>
  <c r="D207" i="19"/>
  <c r="C207" i="19"/>
  <c r="B207" i="19"/>
  <c r="D206" i="19"/>
  <c r="C206" i="19"/>
  <c r="B206" i="19"/>
  <c r="D205" i="19"/>
  <c r="C205" i="19"/>
  <c r="B205" i="19"/>
  <c r="D204" i="19"/>
  <c r="C204" i="19"/>
  <c r="B204" i="19"/>
  <c r="D203" i="19"/>
  <c r="C203" i="19"/>
  <c r="B203" i="19"/>
  <c r="D202" i="19"/>
  <c r="C202" i="19"/>
  <c r="B202" i="19"/>
  <c r="D201" i="19"/>
  <c r="C201" i="19"/>
  <c r="B201" i="19"/>
  <c r="D200" i="19"/>
  <c r="C200" i="19"/>
  <c r="B200" i="19"/>
  <c r="D199" i="19"/>
  <c r="C199" i="19"/>
  <c r="B199" i="19"/>
  <c r="D198" i="19"/>
  <c r="C198" i="19"/>
  <c r="B198" i="19"/>
  <c r="D197" i="19"/>
  <c r="C197" i="19"/>
  <c r="B197" i="19"/>
  <c r="D196" i="19"/>
  <c r="C196" i="19"/>
  <c r="B196" i="19"/>
  <c r="D195" i="19"/>
  <c r="C195" i="19"/>
  <c r="B195" i="19"/>
  <c r="D194" i="19"/>
  <c r="C194" i="19"/>
  <c r="B194" i="19"/>
  <c r="D193" i="19"/>
  <c r="C193" i="19"/>
  <c r="B193" i="19"/>
  <c r="D192" i="19"/>
  <c r="C192" i="19"/>
  <c r="B192" i="19"/>
  <c r="D191" i="19"/>
  <c r="C191" i="19"/>
  <c r="B191" i="19"/>
  <c r="D190" i="19"/>
  <c r="C190" i="19"/>
  <c r="B190" i="19"/>
  <c r="D189" i="19"/>
  <c r="C189" i="19"/>
  <c r="B189" i="19"/>
  <c r="D188" i="19"/>
  <c r="C188" i="19"/>
  <c r="B188" i="19"/>
  <c r="D187" i="19"/>
  <c r="C187" i="19"/>
  <c r="B187" i="19"/>
  <c r="D186" i="19"/>
  <c r="C186" i="19"/>
  <c r="B186" i="19"/>
  <c r="D185" i="19"/>
  <c r="C185" i="19"/>
  <c r="B185" i="19"/>
  <c r="D184" i="19"/>
  <c r="C184" i="19"/>
  <c r="B184" i="19"/>
  <c r="D183" i="19"/>
  <c r="C183" i="19"/>
  <c r="B183" i="19"/>
  <c r="D182" i="19"/>
  <c r="C182" i="19"/>
  <c r="B182" i="19"/>
  <c r="D181" i="19"/>
  <c r="C181" i="19"/>
  <c r="B181" i="19"/>
  <c r="D180" i="19"/>
  <c r="C180" i="19"/>
  <c r="B180" i="19"/>
  <c r="D179" i="19"/>
  <c r="C179" i="19"/>
  <c r="B179" i="19"/>
  <c r="D178" i="19"/>
  <c r="C178" i="19"/>
  <c r="B178" i="19"/>
  <c r="D177" i="19"/>
  <c r="C177" i="19"/>
  <c r="B177" i="19"/>
  <c r="D176" i="19"/>
  <c r="C176" i="19"/>
  <c r="B176" i="19"/>
  <c r="D175" i="19"/>
  <c r="C175" i="19"/>
  <c r="B175" i="19"/>
  <c r="D174" i="19"/>
  <c r="C174" i="19"/>
  <c r="B174" i="19"/>
  <c r="D173" i="19"/>
  <c r="C173" i="19"/>
  <c r="B173" i="19"/>
  <c r="D172" i="19"/>
  <c r="C172" i="19"/>
  <c r="B172" i="19"/>
  <c r="D171" i="19"/>
  <c r="C171" i="19"/>
  <c r="B171" i="19"/>
  <c r="D170" i="19"/>
  <c r="C170" i="19"/>
  <c r="B170" i="19"/>
  <c r="D169" i="19"/>
  <c r="C169" i="19"/>
  <c r="B169" i="19"/>
  <c r="D168" i="19"/>
  <c r="C168" i="19"/>
  <c r="B168" i="19"/>
  <c r="D167" i="19"/>
  <c r="C167" i="19"/>
  <c r="B167" i="19"/>
  <c r="D166" i="19"/>
  <c r="C166" i="19"/>
  <c r="B166" i="19"/>
  <c r="D165" i="19"/>
  <c r="C165" i="19"/>
  <c r="B165" i="19"/>
  <c r="D164" i="19"/>
  <c r="C164" i="19"/>
  <c r="B164" i="19"/>
  <c r="D163" i="19"/>
  <c r="C163" i="19"/>
  <c r="B163" i="19"/>
  <c r="D162" i="19"/>
  <c r="C162" i="19"/>
  <c r="B162" i="19"/>
  <c r="D161" i="19"/>
  <c r="C161" i="19"/>
  <c r="B161" i="19"/>
  <c r="D160" i="19"/>
  <c r="C160" i="19"/>
  <c r="B160" i="19"/>
  <c r="D159" i="19"/>
  <c r="C159" i="19"/>
  <c r="B159" i="19"/>
  <c r="D158" i="19"/>
  <c r="C158" i="19"/>
  <c r="B158" i="19"/>
  <c r="D157" i="19"/>
  <c r="C157" i="19"/>
  <c r="B157" i="19"/>
  <c r="D156" i="19"/>
  <c r="C156" i="19"/>
  <c r="B156" i="19"/>
  <c r="D155" i="19"/>
  <c r="C155" i="19"/>
  <c r="B155" i="19"/>
  <c r="D154" i="19"/>
  <c r="C154" i="19"/>
  <c r="B154" i="19"/>
  <c r="D153" i="19"/>
  <c r="C153" i="19"/>
  <c r="B153" i="19"/>
  <c r="D152" i="19"/>
  <c r="C152" i="19"/>
  <c r="B152" i="19"/>
  <c r="D151" i="19"/>
  <c r="C151" i="19"/>
  <c r="B151" i="19"/>
  <c r="D150" i="19"/>
  <c r="C150" i="19"/>
  <c r="B150" i="19"/>
  <c r="D149" i="19"/>
  <c r="C149" i="19"/>
  <c r="B149" i="19"/>
  <c r="D148" i="19"/>
  <c r="C148" i="19"/>
  <c r="B148" i="19"/>
  <c r="D147" i="19"/>
  <c r="C147" i="19"/>
  <c r="B147" i="19"/>
  <c r="D146" i="19"/>
  <c r="C146" i="19"/>
  <c r="B146" i="19"/>
  <c r="D145" i="19"/>
  <c r="C145" i="19"/>
  <c r="B145" i="19"/>
  <c r="D144" i="19"/>
  <c r="C144" i="19"/>
  <c r="B144" i="19"/>
  <c r="D143" i="19"/>
  <c r="C143" i="19"/>
  <c r="B143" i="19"/>
  <c r="D142" i="19"/>
  <c r="C142" i="19"/>
  <c r="B142" i="19"/>
  <c r="D141" i="19"/>
  <c r="C141" i="19"/>
  <c r="B141" i="19"/>
  <c r="D140" i="19"/>
  <c r="C140" i="19"/>
  <c r="B140" i="19"/>
  <c r="D139" i="19"/>
  <c r="C139" i="19"/>
  <c r="B139" i="19"/>
  <c r="D138" i="19"/>
  <c r="C138" i="19"/>
  <c r="B138" i="19"/>
  <c r="D137" i="19"/>
  <c r="C137" i="19"/>
  <c r="B137" i="19"/>
  <c r="D136" i="19"/>
  <c r="C136" i="19"/>
  <c r="B136" i="19"/>
  <c r="D135" i="19"/>
  <c r="C135" i="19"/>
  <c r="B135" i="19"/>
  <c r="D134" i="19"/>
  <c r="C134" i="19"/>
  <c r="B134" i="19"/>
  <c r="D133" i="19"/>
  <c r="C133" i="19"/>
  <c r="B133" i="19"/>
  <c r="D132" i="19"/>
  <c r="C132" i="19"/>
  <c r="B132" i="19"/>
  <c r="D131" i="19"/>
  <c r="C131" i="19"/>
  <c r="B131" i="19"/>
  <c r="D130" i="19"/>
  <c r="C130" i="19"/>
  <c r="B130" i="19"/>
  <c r="D129" i="19"/>
  <c r="C129" i="19"/>
  <c r="B129" i="19"/>
  <c r="D128" i="19"/>
  <c r="C128" i="19"/>
  <c r="B128" i="19"/>
  <c r="D127" i="19"/>
  <c r="C127" i="19"/>
  <c r="B127" i="19"/>
  <c r="D126" i="19"/>
  <c r="C126" i="19"/>
  <c r="B126" i="19"/>
  <c r="D125" i="19"/>
  <c r="C125" i="19"/>
  <c r="B125" i="19"/>
  <c r="D124" i="19"/>
  <c r="C124" i="19"/>
  <c r="B124" i="19"/>
  <c r="D123" i="19"/>
  <c r="C123" i="19"/>
  <c r="B123" i="19"/>
  <c r="D122" i="19"/>
  <c r="C122" i="19"/>
  <c r="B122" i="19"/>
  <c r="D121" i="19"/>
  <c r="C121" i="19"/>
  <c r="B121" i="19"/>
  <c r="D120" i="19"/>
  <c r="C120" i="19"/>
  <c r="B120" i="19"/>
  <c r="D119" i="19"/>
  <c r="C119" i="19"/>
  <c r="B119" i="19"/>
  <c r="D118" i="19"/>
  <c r="C118" i="19"/>
  <c r="B118" i="19"/>
  <c r="D117" i="19"/>
  <c r="C117" i="19"/>
  <c r="B117" i="19"/>
  <c r="D116" i="19"/>
  <c r="C116" i="19"/>
  <c r="B116" i="19"/>
  <c r="D115" i="19"/>
  <c r="C115" i="19"/>
  <c r="B115" i="19"/>
  <c r="D114" i="19"/>
  <c r="C114" i="19"/>
  <c r="B114" i="19"/>
  <c r="D113" i="19"/>
  <c r="C113" i="19"/>
  <c r="B113" i="19"/>
  <c r="D112" i="19"/>
  <c r="C112" i="19"/>
  <c r="B112" i="19"/>
  <c r="D111" i="19"/>
  <c r="C111" i="19"/>
  <c r="B111" i="19"/>
  <c r="D110" i="19"/>
  <c r="C110" i="19"/>
  <c r="B110" i="19"/>
  <c r="D109" i="19"/>
  <c r="C109" i="19"/>
  <c r="B109" i="19"/>
  <c r="D108" i="19"/>
  <c r="C108" i="19"/>
  <c r="B108" i="19"/>
  <c r="D107" i="19"/>
  <c r="C107" i="19"/>
  <c r="B107" i="19"/>
  <c r="D106" i="19"/>
  <c r="C106" i="19"/>
  <c r="B106" i="19"/>
  <c r="D105" i="19"/>
  <c r="C105" i="19"/>
  <c r="B105" i="19"/>
  <c r="D104" i="19"/>
  <c r="C104" i="19"/>
  <c r="B104" i="19"/>
  <c r="D103" i="19"/>
  <c r="C103" i="19"/>
  <c r="B103" i="19"/>
  <c r="D102" i="19"/>
  <c r="C102" i="19"/>
  <c r="B102" i="19"/>
  <c r="D101" i="19"/>
  <c r="C101" i="19"/>
  <c r="B101" i="19"/>
  <c r="D100" i="19"/>
  <c r="C100" i="19"/>
  <c r="B100" i="19"/>
  <c r="D99" i="19"/>
  <c r="C99" i="19"/>
  <c r="B99" i="19"/>
  <c r="D98" i="19"/>
  <c r="C98" i="19"/>
  <c r="B98" i="19"/>
  <c r="D97" i="19"/>
  <c r="C97" i="19"/>
  <c r="B97" i="19"/>
  <c r="D96" i="19"/>
  <c r="C96" i="19"/>
  <c r="B96" i="19"/>
  <c r="D95" i="19"/>
  <c r="C95" i="19"/>
  <c r="B95" i="19"/>
  <c r="D94" i="19"/>
  <c r="C94" i="19"/>
  <c r="B94" i="19"/>
  <c r="D93" i="19"/>
  <c r="C93" i="19"/>
  <c r="B93" i="19"/>
  <c r="D92" i="19"/>
  <c r="C92" i="19"/>
  <c r="B92" i="19"/>
  <c r="D91" i="19"/>
  <c r="C91" i="19"/>
  <c r="B91" i="19"/>
  <c r="D90" i="19"/>
  <c r="C90" i="19"/>
  <c r="B90" i="19"/>
  <c r="D89" i="19"/>
  <c r="C89" i="19"/>
  <c r="B89" i="19"/>
  <c r="D88" i="19"/>
  <c r="C88" i="19"/>
  <c r="B88" i="19"/>
  <c r="D87" i="19"/>
  <c r="C87" i="19"/>
  <c r="B87" i="19"/>
  <c r="D86" i="19"/>
  <c r="C86" i="19"/>
  <c r="B86" i="19"/>
  <c r="D85" i="19"/>
  <c r="C85" i="19"/>
  <c r="B85" i="19"/>
  <c r="D84" i="19"/>
  <c r="C84" i="19"/>
  <c r="B84" i="19"/>
  <c r="D83" i="19"/>
  <c r="C83" i="19"/>
  <c r="B83" i="19"/>
  <c r="D82" i="19"/>
  <c r="C82" i="19"/>
  <c r="B82" i="19"/>
  <c r="D81" i="19"/>
  <c r="C81" i="19"/>
  <c r="B81" i="19"/>
  <c r="D80" i="19"/>
  <c r="C80" i="19"/>
  <c r="B80" i="19"/>
  <c r="D79" i="19"/>
  <c r="C79" i="19"/>
  <c r="B79" i="19"/>
  <c r="D78" i="19"/>
  <c r="C78" i="19"/>
  <c r="B78" i="19"/>
  <c r="D77" i="19"/>
  <c r="C77" i="19"/>
  <c r="B77" i="19"/>
  <c r="D76" i="19"/>
  <c r="C76" i="19"/>
  <c r="B76" i="19"/>
  <c r="D75" i="19"/>
  <c r="C75" i="19"/>
  <c r="B75" i="19"/>
  <c r="D74" i="19"/>
  <c r="C74" i="19"/>
  <c r="B74" i="19"/>
  <c r="D73" i="19"/>
  <c r="C73" i="19"/>
  <c r="B73" i="19"/>
  <c r="D72" i="19"/>
  <c r="C72" i="19"/>
  <c r="B72" i="19"/>
  <c r="D71" i="19"/>
  <c r="C71" i="19"/>
  <c r="B71" i="19"/>
  <c r="D70" i="19"/>
  <c r="C70" i="19"/>
  <c r="B70" i="19"/>
  <c r="D69" i="19"/>
  <c r="C69" i="19"/>
  <c r="B69" i="19"/>
  <c r="D68" i="19"/>
  <c r="C68" i="19"/>
  <c r="B68" i="19"/>
  <c r="D67" i="19"/>
  <c r="C67" i="19"/>
  <c r="B67" i="19"/>
  <c r="D66" i="19"/>
  <c r="C66" i="19"/>
  <c r="B66" i="19"/>
  <c r="D65" i="19"/>
  <c r="C65" i="19"/>
  <c r="B65" i="19"/>
  <c r="D64" i="19"/>
  <c r="C64" i="19"/>
  <c r="B64" i="19"/>
  <c r="D63" i="19"/>
  <c r="C63" i="19"/>
  <c r="B63" i="19"/>
  <c r="D62" i="19"/>
  <c r="C62" i="19"/>
  <c r="B62" i="19"/>
  <c r="D61" i="19"/>
  <c r="C61" i="19"/>
  <c r="B61" i="19"/>
  <c r="D60" i="19"/>
  <c r="C60" i="19"/>
  <c r="B60" i="19"/>
  <c r="D59" i="19"/>
  <c r="C59" i="19"/>
  <c r="B59" i="19"/>
  <c r="D58" i="19"/>
  <c r="C58" i="19"/>
  <c r="B58" i="19"/>
  <c r="D57" i="19"/>
  <c r="C57" i="19"/>
  <c r="B57" i="19"/>
  <c r="D56" i="19"/>
  <c r="C56" i="19"/>
  <c r="B56" i="19"/>
  <c r="D55" i="19"/>
  <c r="C55" i="19"/>
  <c r="B55" i="19"/>
  <c r="D54" i="19"/>
  <c r="C54" i="19"/>
  <c r="B54" i="19"/>
  <c r="D53" i="19"/>
  <c r="C53" i="19"/>
  <c r="B53" i="19"/>
  <c r="D52" i="19"/>
  <c r="C52" i="19"/>
  <c r="B52" i="19"/>
  <c r="D51" i="19"/>
  <c r="C51" i="19"/>
  <c r="B51" i="19"/>
  <c r="D50" i="19"/>
  <c r="C50" i="19"/>
  <c r="D49" i="19"/>
  <c r="C49" i="19"/>
  <c r="D48" i="19"/>
  <c r="C48" i="19"/>
  <c r="D47" i="19"/>
  <c r="C47" i="19"/>
  <c r="D46" i="19"/>
  <c r="C46" i="19"/>
  <c r="D45" i="19"/>
  <c r="C45" i="19"/>
  <c r="D44" i="19"/>
  <c r="C44" i="19"/>
  <c r="D43" i="19"/>
  <c r="C43" i="19"/>
  <c r="D42" i="19"/>
  <c r="C42" i="19"/>
  <c r="D41" i="19"/>
  <c r="C41" i="19"/>
  <c r="D40" i="19"/>
  <c r="C40" i="19"/>
  <c r="D39" i="19"/>
  <c r="C39" i="19"/>
  <c r="D38" i="19"/>
  <c r="C38" i="19"/>
  <c r="D37" i="19"/>
  <c r="C37" i="19"/>
  <c r="D36" i="19"/>
  <c r="C36" i="19"/>
  <c r="D35" i="19"/>
  <c r="C35" i="19"/>
  <c r="D34" i="19"/>
  <c r="C34" i="19"/>
  <c r="D33" i="19"/>
  <c r="C33" i="19"/>
  <c r="D32" i="19"/>
  <c r="C32" i="19"/>
  <c r="D31" i="19"/>
  <c r="C31" i="19"/>
  <c r="D30" i="19"/>
  <c r="C30" i="19"/>
  <c r="D29" i="19"/>
  <c r="C29" i="19"/>
  <c r="D28" i="19"/>
  <c r="C28" i="19"/>
  <c r="D27" i="19"/>
  <c r="C27" i="19"/>
  <c r="D26" i="19"/>
  <c r="C26" i="19"/>
  <c r="D25" i="19"/>
  <c r="C25" i="19"/>
  <c r="D24" i="19"/>
  <c r="C24" i="19"/>
  <c r="D23" i="19"/>
  <c r="C23" i="19"/>
  <c r="D22" i="19"/>
  <c r="C22" i="19"/>
  <c r="D21" i="19"/>
  <c r="C21" i="19"/>
  <c r="D20" i="19"/>
  <c r="C20" i="19"/>
  <c r="D19" i="19"/>
  <c r="C19" i="19"/>
  <c r="D18" i="19"/>
  <c r="C18" i="19"/>
  <c r="D17" i="19"/>
  <c r="C17" i="19"/>
  <c r="D16" i="19"/>
  <c r="C16" i="19"/>
  <c r="D15" i="19"/>
  <c r="C15" i="19"/>
  <c r="D14" i="19"/>
  <c r="C14" i="19"/>
  <c r="D13" i="19"/>
  <c r="C13" i="19"/>
  <c r="D12" i="19"/>
  <c r="C12" i="19"/>
  <c r="D11" i="19"/>
  <c r="C11" i="19"/>
  <c r="B11" i="19"/>
  <c r="D210" i="18"/>
  <c r="C210" i="18"/>
  <c r="B210" i="18"/>
  <c r="D209" i="18"/>
  <c r="C209" i="18"/>
  <c r="B209" i="18"/>
  <c r="D208" i="18"/>
  <c r="C208" i="18"/>
  <c r="B208" i="18"/>
  <c r="D207" i="18"/>
  <c r="C207" i="18"/>
  <c r="B207" i="18"/>
  <c r="D206" i="18"/>
  <c r="C206" i="18"/>
  <c r="B206" i="18"/>
  <c r="D205" i="18"/>
  <c r="C205" i="18"/>
  <c r="B205" i="18"/>
  <c r="D204" i="18"/>
  <c r="C204" i="18"/>
  <c r="B204" i="18"/>
  <c r="D203" i="18"/>
  <c r="C203" i="18"/>
  <c r="B203" i="18"/>
  <c r="D202" i="18"/>
  <c r="C202" i="18"/>
  <c r="B202" i="18"/>
  <c r="D201" i="18"/>
  <c r="C201" i="18"/>
  <c r="B201" i="18"/>
  <c r="D200" i="18"/>
  <c r="C200" i="18"/>
  <c r="B200" i="18"/>
  <c r="D199" i="18"/>
  <c r="C199" i="18"/>
  <c r="B199" i="18"/>
  <c r="D198" i="18"/>
  <c r="C198" i="18"/>
  <c r="B198" i="18"/>
  <c r="D197" i="18"/>
  <c r="C197" i="18"/>
  <c r="B197" i="18"/>
  <c r="D196" i="18"/>
  <c r="C196" i="18"/>
  <c r="B196" i="18"/>
  <c r="D195" i="18"/>
  <c r="C195" i="18"/>
  <c r="B195" i="18"/>
  <c r="D194" i="18"/>
  <c r="C194" i="18"/>
  <c r="B194" i="18"/>
  <c r="D193" i="18"/>
  <c r="C193" i="18"/>
  <c r="B193" i="18"/>
  <c r="D192" i="18"/>
  <c r="C192" i="18"/>
  <c r="B192" i="18"/>
  <c r="D191" i="18"/>
  <c r="C191" i="18"/>
  <c r="B191" i="18"/>
  <c r="D190" i="18"/>
  <c r="C190" i="18"/>
  <c r="B190" i="18"/>
  <c r="D189" i="18"/>
  <c r="C189" i="18"/>
  <c r="B189" i="18"/>
  <c r="D188" i="18"/>
  <c r="C188" i="18"/>
  <c r="B188" i="18"/>
  <c r="D187" i="18"/>
  <c r="C187" i="18"/>
  <c r="B187" i="18"/>
  <c r="D186" i="18"/>
  <c r="C186" i="18"/>
  <c r="B186" i="18"/>
  <c r="D185" i="18"/>
  <c r="C185" i="18"/>
  <c r="B185" i="18"/>
  <c r="D184" i="18"/>
  <c r="C184" i="18"/>
  <c r="B184" i="18"/>
  <c r="D183" i="18"/>
  <c r="C183" i="18"/>
  <c r="B183" i="18"/>
  <c r="D182" i="18"/>
  <c r="C182" i="18"/>
  <c r="B182" i="18"/>
  <c r="D181" i="18"/>
  <c r="C181" i="18"/>
  <c r="B181" i="18"/>
  <c r="D180" i="18"/>
  <c r="C180" i="18"/>
  <c r="B180" i="18"/>
  <c r="D179" i="18"/>
  <c r="C179" i="18"/>
  <c r="B179" i="18"/>
  <c r="D178" i="18"/>
  <c r="C178" i="18"/>
  <c r="B178" i="18"/>
  <c r="D177" i="18"/>
  <c r="C177" i="18"/>
  <c r="B177" i="18"/>
  <c r="D176" i="18"/>
  <c r="C176" i="18"/>
  <c r="B176" i="18"/>
  <c r="D175" i="18"/>
  <c r="C175" i="18"/>
  <c r="B175" i="18"/>
  <c r="D174" i="18"/>
  <c r="C174" i="18"/>
  <c r="B174" i="18"/>
  <c r="D173" i="18"/>
  <c r="C173" i="18"/>
  <c r="B173" i="18"/>
  <c r="D172" i="18"/>
  <c r="C172" i="18"/>
  <c r="B172" i="18"/>
  <c r="D171" i="18"/>
  <c r="C171" i="18"/>
  <c r="B171" i="18"/>
  <c r="D170" i="18"/>
  <c r="C170" i="18"/>
  <c r="B170" i="18"/>
  <c r="D169" i="18"/>
  <c r="C169" i="18"/>
  <c r="B169" i="18"/>
  <c r="D168" i="18"/>
  <c r="C168" i="18"/>
  <c r="B168" i="18"/>
  <c r="D167" i="18"/>
  <c r="C167" i="18"/>
  <c r="B167" i="18"/>
  <c r="D166" i="18"/>
  <c r="C166" i="18"/>
  <c r="B166" i="18"/>
  <c r="D165" i="18"/>
  <c r="C165" i="18"/>
  <c r="B165" i="18"/>
  <c r="D164" i="18"/>
  <c r="C164" i="18"/>
  <c r="B164" i="18"/>
  <c r="D163" i="18"/>
  <c r="C163" i="18"/>
  <c r="B163" i="18"/>
  <c r="D162" i="18"/>
  <c r="C162" i="18"/>
  <c r="B162" i="18"/>
  <c r="D161" i="18"/>
  <c r="C161" i="18"/>
  <c r="B161" i="18"/>
  <c r="D160" i="18"/>
  <c r="C160" i="18"/>
  <c r="B160" i="18"/>
  <c r="D159" i="18"/>
  <c r="C159" i="18"/>
  <c r="B159" i="18"/>
  <c r="D158" i="18"/>
  <c r="C158" i="18"/>
  <c r="B158" i="18"/>
  <c r="D157" i="18"/>
  <c r="C157" i="18"/>
  <c r="B157" i="18"/>
  <c r="D156" i="18"/>
  <c r="C156" i="18"/>
  <c r="B156" i="18"/>
  <c r="D155" i="18"/>
  <c r="C155" i="18"/>
  <c r="B155" i="18"/>
  <c r="D154" i="18"/>
  <c r="C154" i="18"/>
  <c r="B154" i="18"/>
  <c r="D153" i="18"/>
  <c r="C153" i="18"/>
  <c r="B153" i="18"/>
  <c r="D152" i="18"/>
  <c r="C152" i="18"/>
  <c r="B152" i="18"/>
  <c r="D151" i="18"/>
  <c r="C151" i="18"/>
  <c r="B151" i="18"/>
  <c r="D150" i="18"/>
  <c r="C150" i="18"/>
  <c r="B150" i="18"/>
  <c r="D149" i="18"/>
  <c r="C149" i="18"/>
  <c r="B149" i="18"/>
  <c r="D148" i="18"/>
  <c r="C148" i="18"/>
  <c r="B148" i="18"/>
  <c r="D147" i="18"/>
  <c r="C147" i="18"/>
  <c r="B147" i="18"/>
  <c r="D146" i="18"/>
  <c r="C146" i="18"/>
  <c r="B146" i="18"/>
  <c r="D145" i="18"/>
  <c r="C145" i="18"/>
  <c r="B145" i="18"/>
  <c r="D144" i="18"/>
  <c r="C144" i="18"/>
  <c r="B144" i="18"/>
  <c r="D143" i="18"/>
  <c r="C143" i="18"/>
  <c r="B143" i="18"/>
  <c r="D142" i="18"/>
  <c r="C142" i="18"/>
  <c r="B142" i="18"/>
  <c r="D141" i="18"/>
  <c r="C141" i="18"/>
  <c r="B141" i="18"/>
  <c r="D140" i="18"/>
  <c r="C140" i="18"/>
  <c r="B140" i="18"/>
  <c r="D139" i="18"/>
  <c r="C139" i="18"/>
  <c r="B139" i="18"/>
  <c r="D138" i="18"/>
  <c r="C138" i="18"/>
  <c r="B138" i="18"/>
  <c r="D137" i="18"/>
  <c r="C137" i="18"/>
  <c r="B137" i="18"/>
  <c r="D136" i="18"/>
  <c r="C136" i="18"/>
  <c r="B136" i="18"/>
  <c r="D135" i="18"/>
  <c r="C135" i="18"/>
  <c r="B135" i="18"/>
  <c r="D134" i="18"/>
  <c r="C134" i="18"/>
  <c r="B134" i="18"/>
  <c r="D133" i="18"/>
  <c r="C133" i="18"/>
  <c r="B133" i="18"/>
  <c r="D132" i="18"/>
  <c r="C132" i="18"/>
  <c r="B132" i="18"/>
  <c r="D131" i="18"/>
  <c r="C131" i="18"/>
  <c r="B131" i="18"/>
  <c r="D130" i="18"/>
  <c r="C130" i="18"/>
  <c r="B130" i="18"/>
  <c r="D129" i="18"/>
  <c r="C129" i="18"/>
  <c r="B129" i="18"/>
  <c r="D128" i="18"/>
  <c r="C128" i="18"/>
  <c r="B128" i="18"/>
  <c r="D127" i="18"/>
  <c r="C127" i="18"/>
  <c r="B127" i="18"/>
  <c r="D126" i="18"/>
  <c r="C126" i="18"/>
  <c r="B126" i="18"/>
  <c r="D125" i="18"/>
  <c r="C125" i="18"/>
  <c r="B125" i="18"/>
  <c r="D124" i="18"/>
  <c r="C124" i="18"/>
  <c r="B124" i="18"/>
  <c r="D123" i="18"/>
  <c r="C123" i="18"/>
  <c r="B123" i="18"/>
  <c r="D122" i="18"/>
  <c r="C122" i="18"/>
  <c r="B122" i="18"/>
  <c r="D121" i="18"/>
  <c r="C121" i="18"/>
  <c r="B121" i="18"/>
  <c r="D120" i="18"/>
  <c r="C120" i="18"/>
  <c r="B120" i="18"/>
  <c r="D119" i="18"/>
  <c r="C119" i="18"/>
  <c r="B119" i="18"/>
  <c r="D118" i="18"/>
  <c r="C118" i="18"/>
  <c r="B118" i="18"/>
  <c r="D117" i="18"/>
  <c r="C117" i="18"/>
  <c r="B117" i="18"/>
  <c r="D116" i="18"/>
  <c r="C116" i="18"/>
  <c r="B116" i="18"/>
  <c r="D115" i="18"/>
  <c r="C115" i="18"/>
  <c r="B115" i="18"/>
  <c r="D114" i="18"/>
  <c r="C114" i="18"/>
  <c r="B114" i="18"/>
  <c r="D113" i="18"/>
  <c r="C113" i="18"/>
  <c r="B113" i="18"/>
  <c r="D112" i="18"/>
  <c r="C112" i="18"/>
  <c r="B112" i="18"/>
  <c r="D111" i="18"/>
  <c r="C111" i="18"/>
  <c r="B111" i="18"/>
  <c r="D110" i="18"/>
  <c r="C110" i="18"/>
  <c r="B110" i="18"/>
  <c r="D109" i="18"/>
  <c r="C109" i="18"/>
  <c r="B109" i="18"/>
  <c r="D108" i="18"/>
  <c r="C108" i="18"/>
  <c r="B108" i="18"/>
  <c r="D107" i="18"/>
  <c r="C107" i="18"/>
  <c r="B107" i="18"/>
  <c r="D106" i="18"/>
  <c r="C106" i="18"/>
  <c r="B106" i="18"/>
  <c r="D105" i="18"/>
  <c r="C105" i="18"/>
  <c r="B105" i="18"/>
  <c r="D104" i="18"/>
  <c r="C104" i="18"/>
  <c r="B104" i="18"/>
  <c r="D103" i="18"/>
  <c r="C103" i="18"/>
  <c r="B103" i="18"/>
  <c r="D102" i="18"/>
  <c r="C102" i="18"/>
  <c r="B102" i="18"/>
  <c r="D101" i="18"/>
  <c r="C101" i="18"/>
  <c r="B101" i="18"/>
  <c r="D100" i="18"/>
  <c r="C100" i="18"/>
  <c r="B100" i="18"/>
  <c r="D99" i="18"/>
  <c r="C99" i="18"/>
  <c r="B99" i="18"/>
  <c r="D98" i="18"/>
  <c r="C98" i="18"/>
  <c r="B98" i="18"/>
  <c r="D97" i="18"/>
  <c r="C97" i="18"/>
  <c r="B97" i="18"/>
  <c r="D96" i="18"/>
  <c r="C96" i="18"/>
  <c r="B96" i="18"/>
  <c r="D95" i="18"/>
  <c r="C95" i="18"/>
  <c r="B95" i="18"/>
  <c r="D94" i="18"/>
  <c r="C94" i="18"/>
  <c r="B94" i="18"/>
  <c r="D93" i="18"/>
  <c r="C93" i="18"/>
  <c r="B93" i="18"/>
  <c r="D92" i="18"/>
  <c r="C92" i="18"/>
  <c r="B92" i="18"/>
  <c r="D91" i="18"/>
  <c r="C91" i="18"/>
  <c r="B91" i="18"/>
  <c r="D90" i="18"/>
  <c r="C90" i="18"/>
  <c r="B90" i="18"/>
  <c r="D89" i="18"/>
  <c r="C89" i="18"/>
  <c r="B89" i="18"/>
  <c r="D88" i="18"/>
  <c r="C88" i="18"/>
  <c r="B88" i="18"/>
  <c r="D87" i="18"/>
  <c r="C87" i="18"/>
  <c r="B87" i="18"/>
  <c r="D86" i="18"/>
  <c r="C86" i="18"/>
  <c r="B86" i="18"/>
  <c r="D85" i="18"/>
  <c r="C85" i="18"/>
  <c r="B85" i="18"/>
  <c r="D84" i="18"/>
  <c r="C84" i="18"/>
  <c r="B84" i="18"/>
  <c r="D83" i="18"/>
  <c r="C83" i="18"/>
  <c r="B83" i="18"/>
  <c r="D82" i="18"/>
  <c r="C82" i="18"/>
  <c r="B82" i="18"/>
  <c r="D81" i="18"/>
  <c r="C81" i="18"/>
  <c r="B81" i="18"/>
  <c r="D80" i="18"/>
  <c r="C80" i="18"/>
  <c r="B80" i="18"/>
  <c r="D79" i="18"/>
  <c r="C79" i="18"/>
  <c r="B79" i="18"/>
  <c r="D78" i="18"/>
  <c r="C78" i="18"/>
  <c r="B78" i="18"/>
  <c r="D77" i="18"/>
  <c r="C77" i="18"/>
  <c r="B77" i="18"/>
  <c r="D76" i="18"/>
  <c r="C76" i="18"/>
  <c r="B76" i="18"/>
  <c r="D75" i="18"/>
  <c r="C75" i="18"/>
  <c r="B75" i="18"/>
  <c r="D74" i="18"/>
  <c r="C74" i="18"/>
  <c r="B74" i="18"/>
  <c r="D73" i="18"/>
  <c r="C73" i="18"/>
  <c r="B73" i="18"/>
  <c r="D72" i="18"/>
  <c r="C72" i="18"/>
  <c r="B72" i="18"/>
  <c r="D71" i="18"/>
  <c r="C71" i="18"/>
  <c r="B71" i="18"/>
  <c r="D70" i="18"/>
  <c r="C70" i="18"/>
  <c r="B70" i="18"/>
  <c r="D69" i="18"/>
  <c r="C69" i="18"/>
  <c r="B69" i="18"/>
  <c r="D68" i="18"/>
  <c r="C68" i="18"/>
  <c r="B68" i="18"/>
  <c r="D67" i="18"/>
  <c r="C67" i="18"/>
  <c r="B67" i="18"/>
  <c r="D66" i="18"/>
  <c r="C66" i="18"/>
  <c r="B66" i="18"/>
  <c r="D65" i="18"/>
  <c r="C65" i="18"/>
  <c r="B65" i="18"/>
  <c r="D64" i="18"/>
  <c r="C64" i="18"/>
  <c r="B64" i="18"/>
  <c r="D63" i="18"/>
  <c r="C63" i="18"/>
  <c r="B63" i="18"/>
  <c r="D62" i="18"/>
  <c r="C62" i="18"/>
  <c r="B62" i="18"/>
  <c r="D61" i="18"/>
  <c r="C61" i="18"/>
  <c r="B61" i="18"/>
  <c r="D60" i="18"/>
  <c r="C60" i="18"/>
  <c r="B60" i="18"/>
  <c r="D59" i="18"/>
  <c r="C59" i="18"/>
  <c r="B59" i="18"/>
  <c r="D58" i="18"/>
  <c r="C58" i="18"/>
  <c r="B58" i="18"/>
  <c r="D57" i="18"/>
  <c r="C57" i="18"/>
  <c r="B57" i="18"/>
  <c r="D56" i="18"/>
  <c r="C56" i="18"/>
  <c r="B56" i="18"/>
  <c r="D55" i="18"/>
  <c r="C55" i="18"/>
  <c r="B55" i="18"/>
  <c r="D54" i="18"/>
  <c r="C54" i="18"/>
  <c r="B54" i="18"/>
  <c r="D53" i="18"/>
  <c r="C53" i="18"/>
  <c r="B53" i="18"/>
  <c r="D52" i="18"/>
  <c r="C52" i="18"/>
  <c r="B52" i="18"/>
  <c r="D51" i="18"/>
  <c r="C51" i="18"/>
  <c r="B51" i="18"/>
  <c r="D50" i="18"/>
  <c r="C50" i="18"/>
  <c r="D49" i="18"/>
  <c r="C49" i="18"/>
  <c r="D48" i="18"/>
  <c r="C48" i="18"/>
  <c r="D47" i="18"/>
  <c r="C47" i="18"/>
  <c r="D46" i="18"/>
  <c r="C46" i="18"/>
  <c r="D45" i="18"/>
  <c r="C45" i="18"/>
  <c r="D44" i="18"/>
  <c r="C44" i="18"/>
  <c r="D43" i="18"/>
  <c r="C43" i="18"/>
  <c r="D42" i="18"/>
  <c r="C42" i="18"/>
  <c r="D41" i="18"/>
  <c r="C41" i="18"/>
  <c r="D40" i="18"/>
  <c r="C40" i="18"/>
  <c r="D39" i="18"/>
  <c r="C39" i="18"/>
  <c r="D38" i="18"/>
  <c r="C38" i="18"/>
  <c r="D37" i="18"/>
  <c r="C37" i="18"/>
  <c r="D36" i="18"/>
  <c r="C36" i="18"/>
  <c r="D35" i="18"/>
  <c r="C35" i="18"/>
  <c r="D34" i="18"/>
  <c r="C34" i="18"/>
  <c r="D33" i="18"/>
  <c r="C33" i="18"/>
  <c r="D32" i="18"/>
  <c r="C32" i="18"/>
  <c r="D31" i="18"/>
  <c r="C31" i="18"/>
  <c r="D30" i="18"/>
  <c r="C30" i="18"/>
  <c r="D29" i="18"/>
  <c r="C29" i="18"/>
  <c r="D28" i="18"/>
  <c r="C28" i="18"/>
  <c r="D27" i="18"/>
  <c r="C27" i="18"/>
  <c r="D26" i="18"/>
  <c r="C26" i="18"/>
  <c r="D25" i="18"/>
  <c r="C25" i="18"/>
  <c r="D24" i="18"/>
  <c r="C24" i="18"/>
  <c r="D23" i="18"/>
  <c r="C23" i="18"/>
  <c r="D22" i="18"/>
  <c r="C22" i="18"/>
  <c r="D21" i="18"/>
  <c r="C21" i="18"/>
  <c r="D20" i="18"/>
  <c r="C20" i="18"/>
  <c r="D19" i="18"/>
  <c r="C19" i="18"/>
  <c r="D18" i="18"/>
  <c r="C18" i="18"/>
  <c r="D17" i="18"/>
  <c r="C17" i="18"/>
  <c r="D16" i="18"/>
  <c r="C16" i="18"/>
  <c r="D15" i="18"/>
  <c r="C15" i="18"/>
  <c r="D14" i="18"/>
  <c r="C14" i="18"/>
  <c r="D13" i="18"/>
  <c r="C13" i="18"/>
  <c r="D12" i="18"/>
  <c r="C12" i="18"/>
  <c r="D11" i="18"/>
  <c r="C11" i="18"/>
  <c r="B11" i="18"/>
  <c r="D210" i="17"/>
  <c r="C210" i="17"/>
  <c r="B210" i="17"/>
  <c r="D209" i="17"/>
  <c r="C209" i="17"/>
  <c r="B209" i="17"/>
  <c r="D208" i="17"/>
  <c r="C208" i="17"/>
  <c r="B208" i="17"/>
  <c r="D207" i="17"/>
  <c r="C207" i="17"/>
  <c r="B207" i="17"/>
  <c r="D206" i="17"/>
  <c r="C206" i="17"/>
  <c r="B206" i="17"/>
  <c r="D205" i="17"/>
  <c r="C205" i="17"/>
  <c r="B205" i="17"/>
  <c r="D204" i="17"/>
  <c r="C204" i="17"/>
  <c r="B204" i="17"/>
  <c r="D203" i="17"/>
  <c r="C203" i="17"/>
  <c r="B203" i="17"/>
  <c r="D202" i="17"/>
  <c r="C202" i="17"/>
  <c r="B202" i="17"/>
  <c r="D201" i="17"/>
  <c r="C201" i="17"/>
  <c r="B201" i="17"/>
  <c r="D200" i="17"/>
  <c r="C200" i="17"/>
  <c r="B200" i="17"/>
  <c r="D199" i="17"/>
  <c r="C199" i="17"/>
  <c r="B199" i="17"/>
  <c r="D198" i="17"/>
  <c r="C198" i="17"/>
  <c r="B198" i="17"/>
  <c r="D197" i="17"/>
  <c r="C197" i="17"/>
  <c r="B197" i="17"/>
  <c r="D196" i="17"/>
  <c r="C196" i="17"/>
  <c r="B196" i="17"/>
  <c r="D195" i="17"/>
  <c r="C195" i="17"/>
  <c r="B195" i="17"/>
  <c r="D194" i="17"/>
  <c r="C194" i="17"/>
  <c r="B194" i="17"/>
  <c r="D193" i="17"/>
  <c r="C193" i="17"/>
  <c r="B193" i="17"/>
  <c r="D192" i="17"/>
  <c r="C192" i="17"/>
  <c r="B192" i="17"/>
  <c r="D191" i="17"/>
  <c r="C191" i="17"/>
  <c r="B191" i="17"/>
  <c r="D190" i="17"/>
  <c r="C190" i="17"/>
  <c r="B190" i="17"/>
  <c r="D189" i="17"/>
  <c r="C189" i="17"/>
  <c r="B189" i="17"/>
  <c r="D188" i="17"/>
  <c r="C188" i="17"/>
  <c r="B188" i="17"/>
  <c r="D187" i="17"/>
  <c r="C187" i="17"/>
  <c r="B187" i="17"/>
  <c r="D186" i="17"/>
  <c r="C186" i="17"/>
  <c r="B186" i="17"/>
  <c r="D185" i="17"/>
  <c r="C185" i="17"/>
  <c r="B185" i="17"/>
  <c r="D184" i="17"/>
  <c r="C184" i="17"/>
  <c r="B184" i="17"/>
  <c r="D183" i="17"/>
  <c r="C183" i="17"/>
  <c r="B183" i="17"/>
  <c r="D182" i="17"/>
  <c r="C182" i="17"/>
  <c r="B182" i="17"/>
  <c r="D181" i="17"/>
  <c r="C181" i="17"/>
  <c r="B181" i="17"/>
  <c r="D180" i="17"/>
  <c r="C180" i="17"/>
  <c r="B180" i="17"/>
  <c r="D179" i="17"/>
  <c r="C179" i="17"/>
  <c r="B179" i="17"/>
  <c r="D178" i="17"/>
  <c r="C178" i="17"/>
  <c r="B178" i="17"/>
  <c r="D177" i="17"/>
  <c r="C177" i="17"/>
  <c r="B177" i="17"/>
  <c r="D176" i="17"/>
  <c r="C176" i="17"/>
  <c r="B176" i="17"/>
  <c r="D175" i="17"/>
  <c r="C175" i="17"/>
  <c r="B175" i="17"/>
  <c r="D174" i="17"/>
  <c r="C174" i="17"/>
  <c r="B174" i="17"/>
  <c r="D173" i="17"/>
  <c r="C173" i="17"/>
  <c r="B173" i="17"/>
  <c r="D172" i="17"/>
  <c r="C172" i="17"/>
  <c r="B172" i="17"/>
  <c r="D171" i="17"/>
  <c r="C171" i="17"/>
  <c r="B171" i="17"/>
  <c r="D170" i="17"/>
  <c r="C170" i="17"/>
  <c r="B170" i="17"/>
  <c r="D169" i="17"/>
  <c r="C169" i="17"/>
  <c r="B169" i="17"/>
  <c r="D168" i="17"/>
  <c r="C168" i="17"/>
  <c r="B168" i="17"/>
  <c r="D167" i="17"/>
  <c r="C167" i="17"/>
  <c r="B167" i="17"/>
  <c r="D166" i="17"/>
  <c r="C166" i="17"/>
  <c r="B166" i="17"/>
  <c r="D165" i="17"/>
  <c r="C165" i="17"/>
  <c r="B165" i="17"/>
  <c r="D164" i="17"/>
  <c r="C164" i="17"/>
  <c r="B164" i="17"/>
  <c r="D163" i="17"/>
  <c r="C163" i="17"/>
  <c r="B163" i="17"/>
  <c r="D162" i="17"/>
  <c r="C162" i="17"/>
  <c r="B162" i="17"/>
  <c r="D161" i="17"/>
  <c r="C161" i="17"/>
  <c r="B161" i="17"/>
  <c r="D160" i="17"/>
  <c r="C160" i="17"/>
  <c r="B160" i="17"/>
  <c r="D159" i="17"/>
  <c r="C159" i="17"/>
  <c r="B159" i="17"/>
  <c r="D158" i="17"/>
  <c r="C158" i="17"/>
  <c r="B158" i="17"/>
  <c r="D157" i="17"/>
  <c r="C157" i="17"/>
  <c r="B157" i="17"/>
  <c r="D156" i="17"/>
  <c r="C156" i="17"/>
  <c r="B156" i="17"/>
  <c r="D155" i="17"/>
  <c r="C155" i="17"/>
  <c r="B155" i="17"/>
  <c r="D154" i="17"/>
  <c r="C154" i="17"/>
  <c r="B154" i="17"/>
  <c r="D153" i="17"/>
  <c r="C153" i="17"/>
  <c r="B153" i="17"/>
  <c r="D152" i="17"/>
  <c r="C152" i="17"/>
  <c r="B152" i="17"/>
  <c r="D151" i="17"/>
  <c r="C151" i="17"/>
  <c r="B151" i="17"/>
  <c r="D150" i="17"/>
  <c r="C150" i="17"/>
  <c r="B150" i="17"/>
  <c r="D149" i="17"/>
  <c r="C149" i="17"/>
  <c r="B149" i="17"/>
  <c r="D148" i="17"/>
  <c r="C148" i="17"/>
  <c r="B148" i="17"/>
  <c r="D147" i="17"/>
  <c r="C147" i="17"/>
  <c r="B147" i="17"/>
  <c r="D146" i="17"/>
  <c r="C146" i="17"/>
  <c r="B146" i="17"/>
  <c r="D145" i="17"/>
  <c r="C145" i="17"/>
  <c r="B145" i="17"/>
  <c r="D144" i="17"/>
  <c r="C144" i="17"/>
  <c r="B144" i="17"/>
  <c r="D143" i="17"/>
  <c r="C143" i="17"/>
  <c r="B143" i="17"/>
  <c r="D142" i="17"/>
  <c r="C142" i="17"/>
  <c r="B142" i="17"/>
  <c r="D141" i="17"/>
  <c r="C141" i="17"/>
  <c r="B141" i="17"/>
  <c r="D140" i="17"/>
  <c r="C140" i="17"/>
  <c r="B140" i="17"/>
  <c r="D139" i="17"/>
  <c r="C139" i="17"/>
  <c r="B139" i="17"/>
  <c r="D138" i="17"/>
  <c r="C138" i="17"/>
  <c r="B138" i="17"/>
  <c r="D137" i="17"/>
  <c r="C137" i="17"/>
  <c r="B137" i="17"/>
  <c r="D136" i="17"/>
  <c r="C136" i="17"/>
  <c r="B136" i="17"/>
  <c r="D135" i="17"/>
  <c r="C135" i="17"/>
  <c r="B135" i="17"/>
  <c r="D134" i="17"/>
  <c r="C134" i="17"/>
  <c r="B134" i="17"/>
  <c r="D133" i="17"/>
  <c r="C133" i="17"/>
  <c r="B133" i="17"/>
  <c r="D132" i="17"/>
  <c r="C132" i="17"/>
  <c r="B132" i="17"/>
  <c r="D131" i="17"/>
  <c r="C131" i="17"/>
  <c r="B131" i="17"/>
  <c r="D130" i="17"/>
  <c r="C130" i="17"/>
  <c r="B130" i="17"/>
  <c r="D129" i="17"/>
  <c r="C129" i="17"/>
  <c r="B129" i="17"/>
  <c r="D128" i="17"/>
  <c r="C128" i="17"/>
  <c r="B128" i="17"/>
  <c r="D127" i="17"/>
  <c r="C127" i="17"/>
  <c r="B127" i="17"/>
  <c r="D126" i="17"/>
  <c r="C126" i="17"/>
  <c r="B126" i="17"/>
  <c r="D125" i="17"/>
  <c r="C125" i="17"/>
  <c r="B125" i="17"/>
  <c r="D124" i="17"/>
  <c r="C124" i="17"/>
  <c r="B124" i="17"/>
  <c r="D123" i="17"/>
  <c r="C123" i="17"/>
  <c r="B123" i="17"/>
  <c r="D122" i="17"/>
  <c r="C122" i="17"/>
  <c r="B122" i="17"/>
  <c r="D121" i="17"/>
  <c r="C121" i="17"/>
  <c r="B121" i="17"/>
  <c r="D120" i="17"/>
  <c r="C120" i="17"/>
  <c r="B120" i="17"/>
  <c r="D119" i="17"/>
  <c r="C119" i="17"/>
  <c r="B119" i="17"/>
  <c r="D118" i="17"/>
  <c r="C118" i="17"/>
  <c r="B118" i="17"/>
  <c r="D117" i="17"/>
  <c r="C117" i="17"/>
  <c r="B117" i="17"/>
  <c r="D116" i="17"/>
  <c r="C116" i="17"/>
  <c r="B116" i="17"/>
  <c r="D115" i="17"/>
  <c r="C115" i="17"/>
  <c r="B115" i="17"/>
  <c r="D114" i="17"/>
  <c r="C114" i="17"/>
  <c r="B114" i="17"/>
  <c r="D113" i="17"/>
  <c r="C113" i="17"/>
  <c r="B113" i="17"/>
  <c r="D112" i="17"/>
  <c r="C112" i="17"/>
  <c r="B112" i="17"/>
  <c r="D111" i="17"/>
  <c r="C111" i="17"/>
  <c r="B111" i="17"/>
  <c r="D110" i="17"/>
  <c r="C110" i="17"/>
  <c r="B110" i="17"/>
  <c r="D109" i="17"/>
  <c r="C109" i="17"/>
  <c r="B109" i="17"/>
  <c r="D108" i="17"/>
  <c r="C108" i="17"/>
  <c r="B108" i="17"/>
  <c r="D107" i="17"/>
  <c r="C107" i="17"/>
  <c r="B107" i="17"/>
  <c r="D106" i="17"/>
  <c r="C106" i="17"/>
  <c r="B106" i="17"/>
  <c r="D105" i="17"/>
  <c r="C105" i="17"/>
  <c r="B105" i="17"/>
  <c r="D104" i="17"/>
  <c r="C104" i="17"/>
  <c r="B104" i="17"/>
  <c r="D103" i="17"/>
  <c r="C103" i="17"/>
  <c r="B103" i="17"/>
  <c r="D102" i="17"/>
  <c r="C102" i="17"/>
  <c r="B102" i="17"/>
  <c r="D101" i="17"/>
  <c r="C101" i="17"/>
  <c r="B101" i="17"/>
  <c r="D100" i="17"/>
  <c r="C100" i="17"/>
  <c r="B100" i="17"/>
  <c r="D99" i="17"/>
  <c r="C99" i="17"/>
  <c r="B99" i="17"/>
  <c r="D98" i="17"/>
  <c r="C98" i="17"/>
  <c r="B98" i="17"/>
  <c r="D97" i="17"/>
  <c r="C97" i="17"/>
  <c r="B97" i="17"/>
  <c r="D96" i="17"/>
  <c r="C96" i="17"/>
  <c r="B96" i="17"/>
  <c r="D95" i="17"/>
  <c r="C95" i="17"/>
  <c r="B95" i="17"/>
  <c r="D94" i="17"/>
  <c r="C94" i="17"/>
  <c r="B94" i="17"/>
  <c r="D93" i="17"/>
  <c r="C93" i="17"/>
  <c r="B93" i="17"/>
  <c r="D92" i="17"/>
  <c r="C92" i="17"/>
  <c r="B92" i="17"/>
  <c r="D91" i="17"/>
  <c r="C91" i="17"/>
  <c r="B91" i="17"/>
  <c r="D90" i="17"/>
  <c r="C90" i="17"/>
  <c r="B90" i="17"/>
  <c r="D89" i="17"/>
  <c r="C89" i="17"/>
  <c r="B89" i="17"/>
  <c r="D88" i="17"/>
  <c r="C88" i="17"/>
  <c r="B88" i="17"/>
  <c r="D87" i="17"/>
  <c r="C87" i="17"/>
  <c r="B87" i="17"/>
  <c r="D86" i="17"/>
  <c r="C86" i="17"/>
  <c r="B86" i="17"/>
  <c r="D85" i="17"/>
  <c r="C85" i="17"/>
  <c r="B85" i="17"/>
  <c r="D84" i="17"/>
  <c r="C84" i="17"/>
  <c r="B84" i="17"/>
  <c r="D83" i="17"/>
  <c r="C83" i="17"/>
  <c r="B83" i="17"/>
  <c r="D82" i="17"/>
  <c r="C82" i="17"/>
  <c r="B82" i="17"/>
  <c r="D81" i="17"/>
  <c r="C81" i="17"/>
  <c r="B81" i="17"/>
  <c r="D80" i="17"/>
  <c r="C80" i="17"/>
  <c r="B80" i="17"/>
  <c r="D79" i="17"/>
  <c r="C79" i="17"/>
  <c r="B79" i="17"/>
  <c r="D78" i="17"/>
  <c r="C78" i="17"/>
  <c r="B78" i="17"/>
  <c r="D77" i="17"/>
  <c r="C77" i="17"/>
  <c r="B77" i="17"/>
  <c r="D76" i="17"/>
  <c r="C76" i="17"/>
  <c r="B76" i="17"/>
  <c r="D75" i="17"/>
  <c r="C75" i="17"/>
  <c r="B75" i="17"/>
  <c r="D74" i="17"/>
  <c r="C74" i="17"/>
  <c r="B74" i="17"/>
  <c r="D73" i="17"/>
  <c r="C73" i="17"/>
  <c r="B73" i="17"/>
  <c r="D72" i="17"/>
  <c r="C72" i="17"/>
  <c r="B72" i="17"/>
  <c r="D71" i="17"/>
  <c r="C71" i="17"/>
  <c r="B71" i="17"/>
  <c r="D70" i="17"/>
  <c r="C70" i="17"/>
  <c r="B70" i="17"/>
  <c r="D69" i="17"/>
  <c r="C69" i="17"/>
  <c r="B69" i="17"/>
  <c r="D68" i="17"/>
  <c r="C68" i="17"/>
  <c r="B68" i="17"/>
  <c r="D67" i="17"/>
  <c r="C67" i="17"/>
  <c r="B67" i="17"/>
  <c r="D66" i="17"/>
  <c r="C66" i="17"/>
  <c r="B66" i="17"/>
  <c r="D65" i="17"/>
  <c r="C65" i="17"/>
  <c r="B65" i="17"/>
  <c r="D64" i="17"/>
  <c r="C64" i="17"/>
  <c r="B64" i="17"/>
  <c r="D63" i="17"/>
  <c r="C63" i="17"/>
  <c r="B63" i="17"/>
  <c r="D62" i="17"/>
  <c r="C62" i="17"/>
  <c r="B62" i="17"/>
  <c r="D61" i="17"/>
  <c r="C61" i="17"/>
  <c r="B61" i="17"/>
  <c r="D60" i="17"/>
  <c r="C60" i="17"/>
  <c r="B60" i="17"/>
  <c r="D59" i="17"/>
  <c r="C59" i="17"/>
  <c r="B59" i="17"/>
  <c r="D58" i="17"/>
  <c r="C58" i="17"/>
  <c r="B58" i="17"/>
  <c r="D57" i="17"/>
  <c r="C57" i="17"/>
  <c r="B57" i="17"/>
  <c r="D56" i="17"/>
  <c r="C56" i="17"/>
  <c r="B56" i="17"/>
  <c r="D55" i="17"/>
  <c r="C55" i="17"/>
  <c r="B55" i="17"/>
  <c r="D54" i="17"/>
  <c r="C54" i="17"/>
  <c r="B54" i="17"/>
  <c r="D53" i="17"/>
  <c r="C53" i="17"/>
  <c r="B53" i="17"/>
  <c r="D52" i="17"/>
  <c r="C52" i="17"/>
  <c r="B52" i="17"/>
  <c r="D51" i="17"/>
  <c r="C51" i="17"/>
  <c r="B51" i="17"/>
  <c r="D50" i="17"/>
  <c r="C50" i="17"/>
  <c r="D49" i="17"/>
  <c r="C49" i="17"/>
  <c r="D48" i="17"/>
  <c r="C48" i="17"/>
  <c r="D47" i="17"/>
  <c r="C47" i="17"/>
  <c r="D46" i="17"/>
  <c r="C46" i="17"/>
  <c r="D45" i="17"/>
  <c r="C45" i="17"/>
  <c r="D44" i="17"/>
  <c r="C44" i="17"/>
  <c r="D43" i="17"/>
  <c r="C43" i="17"/>
  <c r="D42" i="17"/>
  <c r="C42" i="17"/>
  <c r="D41" i="17"/>
  <c r="C41" i="17"/>
  <c r="D40" i="17"/>
  <c r="C40" i="17"/>
  <c r="D39" i="17"/>
  <c r="C39" i="17"/>
  <c r="D38" i="17"/>
  <c r="C38" i="17"/>
  <c r="D37" i="17"/>
  <c r="C37" i="17"/>
  <c r="D36" i="17"/>
  <c r="C36" i="17"/>
  <c r="D35" i="17"/>
  <c r="C35" i="17"/>
  <c r="D34" i="17"/>
  <c r="C34" i="17"/>
  <c r="D33" i="17"/>
  <c r="C33" i="17"/>
  <c r="D32" i="17"/>
  <c r="C32" i="17"/>
  <c r="D31" i="17"/>
  <c r="C31" i="17"/>
  <c r="D30" i="17"/>
  <c r="C30" i="17"/>
  <c r="D29" i="17"/>
  <c r="C29" i="17"/>
  <c r="D28" i="17"/>
  <c r="C28" i="17"/>
  <c r="D27" i="17"/>
  <c r="C27" i="17"/>
  <c r="D26" i="17"/>
  <c r="C26" i="17"/>
  <c r="D25" i="17"/>
  <c r="C25" i="17"/>
  <c r="D24" i="17"/>
  <c r="C24" i="17"/>
  <c r="D23" i="17"/>
  <c r="C23" i="17"/>
  <c r="D22" i="17"/>
  <c r="C22" i="17"/>
  <c r="D21" i="17"/>
  <c r="C21" i="17"/>
  <c r="D20" i="17"/>
  <c r="C20" i="17"/>
  <c r="D19" i="17"/>
  <c r="C19" i="17"/>
  <c r="D18" i="17"/>
  <c r="C18" i="17"/>
  <c r="D17" i="17"/>
  <c r="C17" i="17"/>
  <c r="D16" i="17"/>
  <c r="C16" i="17"/>
  <c r="D15" i="17"/>
  <c r="C15" i="17"/>
  <c r="D14" i="17"/>
  <c r="C14" i="17"/>
  <c r="D13" i="17"/>
  <c r="C13" i="17"/>
  <c r="D12" i="17"/>
  <c r="C12" i="17"/>
  <c r="D11" i="17"/>
  <c r="C11" i="17"/>
  <c r="B11" i="17"/>
  <c r="D210" i="16"/>
  <c r="C210" i="16"/>
  <c r="B210" i="16"/>
  <c r="D209" i="16"/>
  <c r="C209" i="16"/>
  <c r="B209" i="16"/>
  <c r="D208" i="16"/>
  <c r="C208" i="16"/>
  <c r="B208" i="16"/>
  <c r="D207" i="16"/>
  <c r="C207" i="16"/>
  <c r="B207" i="16"/>
  <c r="D206" i="16"/>
  <c r="C206" i="16"/>
  <c r="B206" i="16"/>
  <c r="D205" i="16"/>
  <c r="C205" i="16"/>
  <c r="B205" i="16"/>
  <c r="D204" i="16"/>
  <c r="C204" i="16"/>
  <c r="B204" i="16"/>
  <c r="D203" i="16"/>
  <c r="C203" i="16"/>
  <c r="B203" i="16"/>
  <c r="D202" i="16"/>
  <c r="C202" i="16"/>
  <c r="B202" i="16"/>
  <c r="D201" i="16"/>
  <c r="C201" i="16"/>
  <c r="B201" i="16"/>
  <c r="D200" i="16"/>
  <c r="C200" i="16"/>
  <c r="B200" i="16"/>
  <c r="D199" i="16"/>
  <c r="C199" i="16"/>
  <c r="B199" i="16"/>
  <c r="D198" i="16"/>
  <c r="C198" i="16"/>
  <c r="B198" i="16"/>
  <c r="D197" i="16"/>
  <c r="C197" i="16"/>
  <c r="B197" i="16"/>
  <c r="D196" i="16"/>
  <c r="C196" i="16"/>
  <c r="B196" i="16"/>
  <c r="D195" i="16"/>
  <c r="C195" i="16"/>
  <c r="B195" i="16"/>
  <c r="D194" i="16"/>
  <c r="C194" i="16"/>
  <c r="B194" i="16"/>
  <c r="D193" i="16"/>
  <c r="C193" i="16"/>
  <c r="B193" i="16"/>
  <c r="D192" i="16"/>
  <c r="C192" i="16"/>
  <c r="B192" i="16"/>
  <c r="D191" i="16"/>
  <c r="C191" i="16"/>
  <c r="B191" i="16"/>
  <c r="D190" i="16"/>
  <c r="C190" i="16"/>
  <c r="B190" i="16"/>
  <c r="D189" i="16"/>
  <c r="C189" i="16"/>
  <c r="B189" i="16"/>
  <c r="D188" i="16"/>
  <c r="C188" i="16"/>
  <c r="B188" i="16"/>
  <c r="D187" i="16"/>
  <c r="C187" i="16"/>
  <c r="B187" i="16"/>
  <c r="D186" i="16"/>
  <c r="C186" i="16"/>
  <c r="B186" i="16"/>
  <c r="D185" i="16"/>
  <c r="C185" i="16"/>
  <c r="B185" i="16"/>
  <c r="D184" i="16"/>
  <c r="C184" i="16"/>
  <c r="B184" i="16"/>
  <c r="D183" i="16"/>
  <c r="C183" i="16"/>
  <c r="B183" i="16"/>
  <c r="D182" i="16"/>
  <c r="C182" i="16"/>
  <c r="B182" i="16"/>
  <c r="D181" i="16"/>
  <c r="C181" i="16"/>
  <c r="B181" i="16"/>
  <c r="D180" i="16"/>
  <c r="C180" i="16"/>
  <c r="B180" i="16"/>
  <c r="D179" i="16"/>
  <c r="C179" i="16"/>
  <c r="B179" i="16"/>
  <c r="D178" i="16"/>
  <c r="C178" i="16"/>
  <c r="B178" i="16"/>
  <c r="D177" i="16"/>
  <c r="C177" i="16"/>
  <c r="B177" i="16"/>
  <c r="D176" i="16"/>
  <c r="C176" i="16"/>
  <c r="B176" i="16"/>
  <c r="D175" i="16"/>
  <c r="C175" i="16"/>
  <c r="B175" i="16"/>
  <c r="D174" i="16"/>
  <c r="C174" i="16"/>
  <c r="B174" i="16"/>
  <c r="D173" i="16"/>
  <c r="C173" i="16"/>
  <c r="B173" i="16"/>
  <c r="D172" i="16"/>
  <c r="C172" i="16"/>
  <c r="B172" i="16"/>
  <c r="D171" i="16"/>
  <c r="C171" i="16"/>
  <c r="B171" i="16"/>
  <c r="D170" i="16"/>
  <c r="C170" i="16"/>
  <c r="B170" i="16"/>
  <c r="D169" i="16"/>
  <c r="C169" i="16"/>
  <c r="B169" i="16"/>
  <c r="D168" i="16"/>
  <c r="C168" i="16"/>
  <c r="B168" i="16"/>
  <c r="D167" i="16"/>
  <c r="C167" i="16"/>
  <c r="B167" i="16"/>
  <c r="D166" i="16"/>
  <c r="C166" i="16"/>
  <c r="B166" i="16"/>
  <c r="D165" i="16"/>
  <c r="C165" i="16"/>
  <c r="B165" i="16"/>
  <c r="D164" i="16"/>
  <c r="C164" i="16"/>
  <c r="B164" i="16"/>
  <c r="D163" i="16"/>
  <c r="C163" i="16"/>
  <c r="B163" i="16"/>
  <c r="D162" i="16"/>
  <c r="C162" i="16"/>
  <c r="B162" i="16"/>
  <c r="D161" i="16"/>
  <c r="C161" i="16"/>
  <c r="B161" i="16"/>
  <c r="D160" i="16"/>
  <c r="C160" i="16"/>
  <c r="B160" i="16"/>
  <c r="D159" i="16"/>
  <c r="C159" i="16"/>
  <c r="B159" i="16"/>
  <c r="D158" i="16"/>
  <c r="C158" i="16"/>
  <c r="B158" i="16"/>
  <c r="D157" i="16"/>
  <c r="C157" i="16"/>
  <c r="B157" i="16"/>
  <c r="D156" i="16"/>
  <c r="C156" i="16"/>
  <c r="B156" i="16"/>
  <c r="D155" i="16"/>
  <c r="C155" i="16"/>
  <c r="B155" i="16"/>
  <c r="D154" i="16"/>
  <c r="C154" i="16"/>
  <c r="B154" i="16"/>
  <c r="D153" i="16"/>
  <c r="C153" i="16"/>
  <c r="B153" i="16"/>
  <c r="D152" i="16"/>
  <c r="C152" i="16"/>
  <c r="B152" i="16"/>
  <c r="D151" i="16"/>
  <c r="C151" i="16"/>
  <c r="B151" i="16"/>
  <c r="D150" i="16"/>
  <c r="C150" i="16"/>
  <c r="B150" i="16"/>
  <c r="D149" i="16"/>
  <c r="C149" i="16"/>
  <c r="B149" i="16"/>
  <c r="D148" i="16"/>
  <c r="C148" i="16"/>
  <c r="B148" i="16"/>
  <c r="D147" i="16"/>
  <c r="C147" i="16"/>
  <c r="B147" i="16"/>
  <c r="D146" i="16"/>
  <c r="C146" i="16"/>
  <c r="B146" i="16"/>
  <c r="D145" i="16"/>
  <c r="C145" i="16"/>
  <c r="B145" i="16"/>
  <c r="D144" i="16"/>
  <c r="C144" i="16"/>
  <c r="B144" i="16"/>
  <c r="D143" i="16"/>
  <c r="C143" i="16"/>
  <c r="B143" i="16"/>
  <c r="D142" i="16"/>
  <c r="C142" i="16"/>
  <c r="B142" i="16"/>
  <c r="D141" i="16"/>
  <c r="C141" i="16"/>
  <c r="B141" i="16"/>
  <c r="D140" i="16"/>
  <c r="C140" i="16"/>
  <c r="B140" i="16"/>
  <c r="D139" i="16"/>
  <c r="C139" i="16"/>
  <c r="B139" i="16"/>
  <c r="D138" i="16"/>
  <c r="C138" i="16"/>
  <c r="B138" i="16"/>
  <c r="D137" i="16"/>
  <c r="C137" i="16"/>
  <c r="B137" i="16"/>
  <c r="D136" i="16"/>
  <c r="C136" i="16"/>
  <c r="B136" i="16"/>
  <c r="D135" i="16"/>
  <c r="C135" i="16"/>
  <c r="B135" i="16"/>
  <c r="D134" i="16"/>
  <c r="C134" i="16"/>
  <c r="B134" i="16"/>
  <c r="D133" i="16"/>
  <c r="C133" i="16"/>
  <c r="B133" i="16"/>
  <c r="D132" i="16"/>
  <c r="C132" i="16"/>
  <c r="B132" i="16"/>
  <c r="D131" i="16"/>
  <c r="C131" i="16"/>
  <c r="B131" i="16"/>
  <c r="D130" i="16"/>
  <c r="C130" i="16"/>
  <c r="B130" i="16"/>
  <c r="D129" i="16"/>
  <c r="C129" i="16"/>
  <c r="B129" i="16"/>
  <c r="D128" i="16"/>
  <c r="C128" i="16"/>
  <c r="B128" i="16"/>
  <c r="D127" i="16"/>
  <c r="C127" i="16"/>
  <c r="B127" i="16"/>
  <c r="D126" i="16"/>
  <c r="C126" i="16"/>
  <c r="B126" i="16"/>
  <c r="D125" i="16"/>
  <c r="C125" i="16"/>
  <c r="B125" i="16"/>
  <c r="D124" i="16"/>
  <c r="C124" i="16"/>
  <c r="B124" i="16"/>
  <c r="D123" i="16"/>
  <c r="C123" i="16"/>
  <c r="B123" i="16"/>
  <c r="D122" i="16"/>
  <c r="C122" i="16"/>
  <c r="B122" i="16"/>
  <c r="D121" i="16"/>
  <c r="C121" i="16"/>
  <c r="B121" i="16"/>
  <c r="D120" i="16"/>
  <c r="C120" i="16"/>
  <c r="B120" i="16"/>
  <c r="D119" i="16"/>
  <c r="C119" i="16"/>
  <c r="B119" i="16"/>
  <c r="D118" i="16"/>
  <c r="C118" i="16"/>
  <c r="B118" i="16"/>
  <c r="D117" i="16"/>
  <c r="C117" i="16"/>
  <c r="B117" i="16"/>
  <c r="D116" i="16"/>
  <c r="C116" i="16"/>
  <c r="B116" i="16"/>
  <c r="D115" i="16"/>
  <c r="C115" i="16"/>
  <c r="B115" i="16"/>
  <c r="D114" i="16"/>
  <c r="C114" i="16"/>
  <c r="B114" i="16"/>
  <c r="D113" i="16"/>
  <c r="C113" i="16"/>
  <c r="B113" i="16"/>
  <c r="D112" i="16"/>
  <c r="C112" i="16"/>
  <c r="B112" i="16"/>
  <c r="D111" i="16"/>
  <c r="C111" i="16"/>
  <c r="B111" i="16"/>
  <c r="D110" i="16"/>
  <c r="C110" i="16"/>
  <c r="B110" i="16"/>
  <c r="D109" i="16"/>
  <c r="C109" i="16"/>
  <c r="B109" i="16"/>
  <c r="D108" i="16"/>
  <c r="C108" i="16"/>
  <c r="B108" i="16"/>
  <c r="D107" i="16"/>
  <c r="C107" i="16"/>
  <c r="B107" i="16"/>
  <c r="D106" i="16"/>
  <c r="C106" i="16"/>
  <c r="B106" i="16"/>
  <c r="D105" i="16"/>
  <c r="C105" i="16"/>
  <c r="B105" i="16"/>
  <c r="D104" i="16"/>
  <c r="C104" i="16"/>
  <c r="B104" i="16"/>
  <c r="D103" i="16"/>
  <c r="C103" i="16"/>
  <c r="B103" i="16"/>
  <c r="D102" i="16"/>
  <c r="C102" i="16"/>
  <c r="B102" i="16"/>
  <c r="D101" i="16"/>
  <c r="C101" i="16"/>
  <c r="B101" i="16"/>
  <c r="D100" i="16"/>
  <c r="C100" i="16"/>
  <c r="B100" i="16"/>
  <c r="D99" i="16"/>
  <c r="C99" i="16"/>
  <c r="B99" i="16"/>
  <c r="D98" i="16"/>
  <c r="C98" i="16"/>
  <c r="B98" i="16"/>
  <c r="D97" i="16"/>
  <c r="C97" i="16"/>
  <c r="B97" i="16"/>
  <c r="D96" i="16"/>
  <c r="C96" i="16"/>
  <c r="B96" i="16"/>
  <c r="D95" i="16"/>
  <c r="C95" i="16"/>
  <c r="B95" i="16"/>
  <c r="D94" i="16"/>
  <c r="C94" i="16"/>
  <c r="B94" i="16"/>
  <c r="D93" i="16"/>
  <c r="C93" i="16"/>
  <c r="B93" i="16"/>
  <c r="D92" i="16"/>
  <c r="C92" i="16"/>
  <c r="B92" i="16"/>
  <c r="D91" i="16"/>
  <c r="C91" i="16"/>
  <c r="B91" i="16"/>
  <c r="D90" i="16"/>
  <c r="C90" i="16"/>
  <c r="B90" i="16"/>
  <c r="D89" i="16"/>
  <c r="C89" i="16"/>
  <c r="B89" i="16"/>
  <c r="D88" i="16"/>
  <c r="C88" i="16"/>
  <c r="B88" i="16"/>
  <c r="D87" i="16"/>
  <c r="C87" i="16"/>
  <c r="B87" i="16"/>
  <c r="D86" i="16"/>
  <c r="C86" i="16"/>
  <c r="B86" i="16"/>
  <c r="D85" i="16"/>
  <c r="C85" i="16"/>
  <c r="B85" i="16"/>
  <c r="D84" i="16"/>
  <c r="C84" i="16"/>
  <c r="B84" i="16"/>
  <c r="D83" i="16"/>
  <c r="C83" i="16"/>
  <c r="B83" i="16"/>
  <c r="D82" i="16"/>
  <c r="C82" i="16"/>
  <c r="B82" i="16"/>
  <c r="D81" i="16"/>
  <c r="C81" i="16"/>
  <c r="B81" i="16"/>
  <c r="D80" i="16"/>
  <c r="C80" i="16"/>
  <c r="B80" i="16"/>
  <c r="D79" i="16"/>
  <c r="C79" i="16"/>
  <c r="B79" i="16"/>
  <c r="D78" i="16"/>
  <c r="C78" i="16"/>
  <c r="B78" i="16"/>
  <c r="D77" i="16"/>
  <c r="C77" i="16"/>
  <c r="B77" i="16"/>
  <c r="D76" i="16"/>
  <c r="C76" i="16"/>
  <c r="B76" i="16"/>
  <c r="D75" i="16"/>
  <c r="C75" i="16"/>
  <c r="B75" i="16"/>
  <c r="D74" i="16"/>
  <c r="C74" i="16"/>
  <c r="B74" i="16"/>
  <c r="D73" i="16"/>
  <c r="C73" i="16"/>
  <c r="B73" i="16"/>
  <c r="D72" i="16"/>
  <c r="C72" i="16"/>
  <c r="B72" i="16"/>
  <c r="D71" i="16"/>
  <c r="C71" i="16"/>
  <c r="B71" i="16"/>
  <c r="D70" i="16"/>
  <c r="C70" i="16"/>
  <c r="B70" i="16"/>
  <c r="D69" i="16"/>
  <c r="C69" i="16"/>
  <c r="B69" i="16"/>
  <c r="D68" i="16"/>
  <c r="C68" i="16"/>
  <c r="B68" i="16"/>
  <c r="D67" i="16"/>
  <c r="C67" i="16"/>
  <c r="B67" i="16"/>
  <c r="D66" i="16"/>
  <c r="C66" i="16"/>
  <c r="B66" i="16"/>
  <c r="D65" i="16"/>
  <c r="C65" i="16"/>
  <c r="B65" i="16"/>
  <c r="D64" i="16"/>
  <c r="C64" i="16"/>
  <c r="B64" i="16"/>
  <c r="D63" i="16"/>
  <c r="C63" i="16"/>
  <c r="B63" i="16"/>
  <c r="D62" i="16"/>
  <c r="C62" i="16"/>
  <c r="B62" i="16"/>
  <c r="D61" i="16"/>
  <c r="C61" i="16"/>
  <c r="B61" i="16"/>
  <c r="D60" i="16"/>
  <c r="C60" i="16"/>
  <c r="B60" i="16"/>
  <c r="D59" i="16"/>
  <c r="C59" i="16"/>
  <c r="B59" i="16"/>
  <c r="D58" i="16"/>
  <c r="C58" i="16"/>
  <c r="B58" i="16"/>
  <c r="D57" i="16"/>
  <c r="C57" i="16"/>
  <c r="B57" i="16"/>
  <c r="D56" i="16"/>
  <c r="C56" i="16"/>
  <c r="B56" i="16"/>
  <c r="D55" i="16"/>
  <c r="C55" i="16"/>
  <c r="B55" i="16"/>
  <c r="D54" i="16"/>
  <c r="C54" i="16"/>
  <c r="B54" i="16"/>
  <c r="D53" i="16"/>
  <c r="C53" i="16"/>
  <c r="B53" i="16"/>
  <c r="D52" i="16"/>
  <c r="C52" i="16"/>
  <c r="B52" i="16"/>
  <c r="D51" i="16"/>
  <c r="C51" i="16"/>
  <c r="B51" i="16"/>
  <c r="D50" i="16"/>
  <c r="C50" i="16"/>
  <c r="D49" i="16"/>
  <c r="C49" i="16"/>
  <c r="D48" i="16"/>
  <c r="C48" i="16"/>
  <c r="D47" i="16"/>
  <c r="C47" i="16"/>
  <c r="D46" i="16"/>
  <c r="C46" i="16"/>
  <c r="D45" i="16"/>
  <c r="C45" i="16"/>
  <c r="D44" i="16"/>
  <c r="C44" i="16"/>
  <c r="D43" i="16"/>
  <c r="C43" i="16"/>
  <c r="D42" i="16"/>
  <c r="C42" i="16"/>
  <c r="D41" i="16"/>
  <c r="C41" i="16"/>
  <c r="D40" i="16"/>
  <c r="C40" i="16"/>
  <c r="D39" i="16"/>
  <c r="C39" i="16"/>
  <c r="D38" i="16"/>
  <c r="C38" i="16"/>
  <c r="D37" i="16"/>
  <c r="C37" i="16"/>
  <c r="D36" i="16"/>
  <c r="C36" i="16"/>
  <c r="D35" i="16"/>
  <c r="C35" i="16"/>
  <c r="D34" i="16"/>
  <c r="C34" i="16"/>
  <c r="D33" i="16"/>
  <c r="C33" i="16"/>
  <c r="D32" i="16"/>
  <c r="C32" i="16"/>
  <c r="D31" i="16"/>
  <c r="C31" i="16"/>
  <c r="D30" i="16"/>
  <c r="C30" i="16"/>
  <c r="D29" i="16"/>
  <c r="C29" i="16"/>
  <c r="D28" i="16"/>
  <c r="C28" i="16"/>
  <c r="D27" i="16"/>
  <c r="C27" i="16"/>
  <c r="D26" i="16"/>
  <c r="C26" i="16"/>
  <c r="D25" i="16"/>
  <c r="C25" i="16"/>
  <c r="D24" i="16"/>
  <c r="C24" i="16"/>
  <c r="D23" i="16"/>
  <c r="C23" i="16"/>
  <c r="D22" i="16"/>
  <c r="C22" i="16"/>
  <c r="D21" i="16"/>
  <c r="C21" i="16"/>
  <c r="D20" i="16"/>
  <c r="C20" i="16"/>
  <c r="D19" i="16"/>
  <c r="C19" i="16"/>
  <c r="D18" i="16"/>
  <c r="C18" i="16"/>
  <c r="D17" i="16"/>
  <c r="C17" i="16"/>
  <c r="D16" i="16"/>
  <c r="C16" i="16"/>
  <c r="D15" i="16"/>
  <c r="C15" i="16"/>
  <c r="D14" i="16"/>
  <c r="C14" i="16"/>
  <c r="D13" i="16"/>
  <c r="C13" i="16"/>
  <c r="D12" i="16"/>
  <c r="C12" i="16"/>
  <c r="D11" i="16"/>
  <c r="C11" i="16"/>
  <c r="B11" i="16"/>
  <c r="D210" i="15"/>
  <c r="C210" i="15"/>
  <c r="B210" i="15"/>
  <c r="D209" i="15"/>
  <c r="C209" i="15"/>
  <c r="B209" i="15"/>
  <c r="D208" i="15"/>
  <c r="C208" i="15"/>
  <c r="B208" i="15"/>
  <c r="D207" i="15"/>
  <c r="C207" i="15"/>
  <c r="B207" i="15"/>
  <c r="D206" i="15"/>
  <c r="C206" i="15"/>
  <c r="B206" i="15"/>
  <c r="D205" i="15"/>
  <c r="C205" i="15"/>
  <c r="B205" i="15"/>
  <c r="D204" i="15"/>
  <c r="C204" i="15"/>
  <c r="B204" i="15"/>
  <c r="D203" i="15"/>
  <c r="C203" i="15"/>
  <c r="B203" i="15"/>
  <c r="D202" i="15"/>
  <c r="C202" i="15"/>
  <c r="B202" i="15"/>
  <c r="D201" i="15"/>
  <c r="C201" i="15"/>
  <c r="B201" i="15"/>
  <c r="D200" i="15"/>
  <c r="C200" i="15"/>
  <c r="B200" i="15"/>
  <c r="D199" i="15"/>
  <c r="C199" i="15"/>
  <c r="B199" i="15"/>
  <c r="D198" i="15"/>
  <c r="C198" i="15"/>
  <c r="B198" i="15"/>
  <c r="D197" i="15"/>
  <c r="C197" i="15"/>
  <c r="B197" i="15"/>
  <c r="D196" i="15"/>
  <c r="C196" i="15"/>
  <c r="B196" i="15"/>
  <c r="D195" i="15"/>
  <c r="C195" i="15"/>
  <c r="B195" i="15"/>
  <c r="D194" i="15"/>
  <c r="C194" i="15"/>
  <c r="B194" i="15"/>
  <c r="D193" i="15"/>
  <c r="C193" i="15"/>
  <c r="B193" i="15"/>
  <c r="D192" i="15"/>
  <c r="C192" i="15"/>
  <c r="B192" i="15"/>
  <c r="D191" i="15"/>
  <c r="C191" i="15"/>
  <c r="B191" i="15"/>
  <c r="D190" i="15"/>
  <c r="C190" i="15"/>
  <c r="B190" i="15"/>
  <c r="D189" i="15"/>
  <c r="C189" i="15"/>
  <c r="B189" i="15"/>
  <c r="D188" i="15"/>
  <c r="C188" i="15"/>
  <c r="B188" i="15"/>
  <c r="D187" i="15"/>
  <c r="C187" i="15"/>
  <c r="B187" i="15"/>
  <c r="D186" i="15"/>
  <c r="C186" i="15"/>
  <c r="B186" i="15"/>
  <c r="D185" i="15"/>
  <c r="C185" i="15"/>
  <c r="B185" i="15"/>
  <c r="D184" i="15"/>
  <c r="C184" i="15"/>
  <c r="B184" i="15"/>
  <c r="D183" i="15"/>
  <c r="C183" i="15"/>
  <c r="B183" i="15"/>
  <c r="D182" i="15"/>
  <c r="C182" i="15"/>
  <c r="B182" i="15"/>
  <c r="D181" i="15"/>
  <c r="C181" i="15"/>
  <c r="B181" i="15"/>
  <c r="D180" i="15"/>
  <c r="C180" i="15"/>
  <c r="B180" i="15"/>
  <c r="D179" i="15"/>
  <c r="C179" i="15"/>
  <c r="B179" i="15"/>
  <c r="D178" i="15"/>
  <c r="C178" i="15"/>
  <c r="B178" i="15"/>
  <c r="D177" i="15"/>
  <c r="C177" i="15"/>
  <c r="B177" i="15"/>
  <c r="D176" i="15"/>
  <c r="C176" i="15"/>
  <c r="B176" i="15"/>
  <c r="D175" i="15"/>
  <c r="C175" i="15"/>
  <c r="B175" i="15"/>
  <c r="D174" i="15"/>
  <c r="C174" i="15"/>
  <c r="B174" i="15"/>
  <c r="D173" i="15"/>
  <c r="C173" i="15"/>
  <c r="B173" i="15"/>
  <c r="D172" i="15"/>
  <c r="C172" i="15"/>
  <c r="B172" i="15"/>
  <c r="D171" i="15"/>
  <c r="C171" i="15"/>
  <c r="B171" i="15"/>
  <c r="D170" i="15"/>
  <c r="C170" i="15"/>
  <c r="B170" i="15"/>
  <c r="D169" i="15"/>
  <c r="C169" i="15"/>
  <c r="B169" i="15"/>
  <c r="D168" i="15"/>
  <c r="C168" i="15"/>
  <c r="B168" i="15"/>
  <c r="D167" i="15"/>
  <c r="C167" i="15"/>
  <c r="B167" i="15"/>
  <c r="D166" i="15"/>
  <c r="C166" i="15"/>
  <c r="B166" i="15"/>
  <c r="D165" i="15"/>
  <c r="C165" i="15"/>
  <c r="B165" i="15"/>
  <c r="D164" i="15"/>
  <c r="C164" i="15"/>
  <c r="B164" i="15"/>
  <c r="D163" i="15"/>
  <c r="C163" i="15"/>
  <c r="B163" i="15"/>
  <c r="D162" i="15"/>
  <c r="C162" i="15"/>
  <c r="B162" i="15"/>
  <c r="D161" i="15"/>
  <c r="C161" i="15"/>
  <c r="B161" i="15"/>
  <c r="D160" i="15"/>
  <c r="C160" i="15"/>
  <c r="B160" i="15"/>
  <c r="D159" i="15"/>
  <c r="C159" i="15"/>
  <c r="B159" i="15"/>
  <c r="D158" i="15"/>
  <c r="C158" i="15"/>
  <c r="B158" i="15"/>
  <c r="D157" i="15"/>
  <c r="C157" i="15"/>
  <c r="B157" i="15"/>
  <c r="D156" i="15"/>
  <c r="C156" i="15"/>
  <c r="B156" i="15"/>
  <c r="D155" i="15"/>
  <c r="C155" i="15"/>
  <c r="B155" i="15"/>
  <c r="D154" i="15"/>
  <c r="C154" i="15"/>
  <c r="B154" i="15"/>
  <c r="D153" i="15"/>
  <c r="C153" i="15"/>
  <c r="B153" i="15"/>
  <c r="D152" i="15"/>
  <c r="C152" i="15"/>
  <c r="B152" i="15"/>
  <c r="D151" i="15"/>
  <c r="C151" i="15"/>
  <c r="B151" i="15"/>
  <c r="D150" i="15"/>
  <c r="C150" i="15"/>
  <c r="B150" i="15"/>
  <c r="D149" i="15"/>
  <c r="C149" i="15"/>
  <c r="B149" i="15"/>
  <c r="D148" i="15"/>
  <c r="C148" i="15"/>
  <c r="B148" i="15"/>
  <c r="D147" i="15"/>
  <c r="C147" i="15"/>
  <c r="B147" i="15"/>
  <c r="D146" i="15"/>
  <c r="C146" i="15"/>
  <c r="B146" i="15"/>
  <c r="D145" i="15"/>
  <c r="C145" i="15"/>
  <c r="B145" i="15"/>
  <c r="D144" i="15"/>
  <c r="C144" i="15"/>
  <c r="B144" i="15"/>
  <c r="D143" i="15"/>
  <c r="C143" i="15"/>
  <c r="B143" i="15"/>
  <c r="D142" i="15"/>
  <c r="C142" i="15"/>
  <c r="B142" i="15"/>
  <c r="D141" i="15"/>
  <c r="C141" i="15"/>
  <c r="B141" i="15"/>
  <c r="D140" i="15"/>
  <c r="C140" i="15"/>
  <c r="B140" i="15"/>
  <c r="D139" i="15"/>
  <c r="C139" i="15"/>
  <c r="B139" i="15"/>
  <c r="D138" i="15"/>
  <c r="C138" i="15"/>
  <c r="B138" i="15"/>
  <c r="D137" i="15"/>
  <c r="C137" i="15"/>
  <c r="B137" i="15"/>
  <c r="D136" i="15"/>
  <c r="C136" i="15"/>
  <c r="B136" i="15"/>
  <c r="D135" i="15"/>
  <c r="C135" i="15"/>
  <c r="B135" i="15"/>
  <c r="D134" i="15"/>
  <c r="C134" i="15"/>
  <c r="B134" i="15"/>
  <c r="D133" i="15"/>
  <c r="C133" i="15"/>
  <c r="B133" i="15"/>
  <c r="D132" i="15"/>
  <c r="C132" i="15"/>
  <c r="B132" i="15"/>
  <c r="D131" i="15"/>
  <c r="C131" i="15"/>
  <c r="B131" i="15"/>
  <c r="D130" i="15"/>
  <c r="C130" i="15"/>
  <c r="B130" i="15"/>
  <c r="D129" i="15"/>
  <c r="C129" i="15"/>
  <c r="B129" i="15"/>
  <c r="D128" i="15"/>
  <c r="C128" i="15"/>
  <c r="B128" i="15"/>
  <c r="D127" i="15"/>
  <c r="C127" i="15"/>
  <c r="B127" i="15"/>
  <c r="D126" i="15"/>
  <c r="C126" i="15"/>
  <c r="B126" i="15"/>
  <c r="D125" i="15"/>
  <c r="C125" i="15"/>
  <c r="B125" i="15"/>
  <c r="D124" i="15"/>
  <c r="C124" i="15"/>
  <c r="B124" i="15"/>
  <c r="D123" i="15"/>
  <c r="C123" i="15"/>
  <c r="B123" i="15"/>
  <c r="D122" i="15"/>
  <c r="C122" i="15"/>
  <c r="B122" i="15"/>
  <c r="D121" i="15"/>
  <c r="C121" i="15"/>
  <c r="B121" i="15"/>
  <c r="D120" i="15"/>
  <c r="C120" i="15"/>
  <c r="B120" i="15"/>
  <c r="D119" i="15"/>
  <c r="C119" i="15"/>
  <c r="B119" i="15"/>
  <c r="D118" i="15"/>
  <c r="C118" i="15"/>
  <c r="B118" i="15"/>
  <c r="D117" i="15"/>
  <c r="C117" i="15"/>
  <c r="B117" i="15"/>
  <c r="D116" i="15"/>
  <c r="C116" i="15"/>
  <c r="B116" i="15"/>
  <c r="D115" i="15"/>
  <c r="C115" i="15"/>
  <c r="B115" i="15"/>
  <c r="D114" i="15"/>
  <c r="C114" i="15"/>
  <c r="B114" i="15"/>
  <c r="D113" i="15"/>
  <c r="C113" i="15"/>
  <c r="B113" i="15"/>
  <c r="D112" i="15"/>
  <c r="C112" i="15"/>
  <c r="B112" i="15"/>
  <c r="D111" i="15"/>
  <c r="C111" i="15"/>
  <c r="B111" i="15"/>
  <c r="D110" i="15"/>
  <c r="C110" i="15"/>
  <c r="B110" i="15"/>
  <c r="D109" i="15"/>
  <c r="C109" i="15"/>
  <c r="B109" i="15"/>
  <c r="D108" i="15"/>
  <c r="C108" i="15"/>
  <c r="B108" i="15"/>
  <c r="D107" i="15"/>
  <c r="C107" i="15"/>
  <c r="B107" i="15"/>
  <c r="D106" i="15"/>
  <c r="C106" i="15"/>
  <c r="B106" i="15"/>
  <c r="D105" i="15"/>
  <c r="C105" i="15"/>
  <c r="B105" i="15"/>
  <c r="D104" i="15"/>
  <c r="C104" i="15"/>
  <c r="B104" i="15"/>
  <c r="D103" i="15"/>
  <c r="C103" i="15"/>
  <c r="B103" i="15"/>
  <c r="D102" i="15"/>
  <c r="C102" i="15"/>
  <c r="B102" i="15"/>
  <c r="D101" i="15"/>
  <c r="C101" i="15"/>
  <c r="B101" i="15"/>
  <c r="D100" i="15"/>
  <c r="C100" i="15"/>
  <c r="B100" i="15"/>
  <c r="D99" i="15"/>
  <c r="C99" i="15"/>
  <c r="B99" i="15"/>
  <c r="D98" i="15"/>
  <c r="C98" i="15"/>
  <c r="B98" i="15"/>
  <c r="D97" i="15"/>
  <c r="C97" i="15"/>
  <c r="B97" i="15"/>
  <c r="D96" i="15"/>
  <c r="C96" i="15"/>
  <c r="B96" i="15"/>
  <c r="D95" i="15"/>
  <c r="C95" i="15"/>
  <c r="B95" i="15"/>
  <c r="D94" i="15"/>
  <c r="C94" i="15"/>
  <c r="B94" i="15"/>
  <c r="D93" i="15"/>
  <c r="C93" i="15"/>
  <c r="B93" i="15"/>
  <c r="D92" i="15"/>
  <c r="C92" i="15"/>
  <c r="B92" i="15"/>
  <c r="D91" i="15"/>
  <c r="C91" i="15"/>
  <c r="B91" i="15"/>
  <c r="D90" i="15"/>
  <c r="C90" i="15"/>
  <c r="B90" i="15"/>
  <c r="D89" i="15"/>
  <c r="C89" i="15"/>
  <c r="B89" i="15"/>
  <c r="D88" i="15"/>
  <c r="C88" i="15"/>
  <c r="B88" i="15"/>
  <c r="D87" i="15"/>
  <c r="C87" i="15"/>
  <c r="B87" i="15"/>
  <c r="D86" i="15"/>
  <c r="C86" i="15"/>
  <c r="B86" i="15"/>
  <c r="D85" i="15"/>
  <c r="C85" i="15"/>
  <c r="B85" i="15"/>
  <c r="D84" i="15"/>
  <c r="C84" i="15"/>
  <c r="B84" i="15"/>
  <c r="D83" i="15"/>
  <c r="C83" i="15"/>
  <c r="B83" i="15"/>
  <c r="D82" i="15"/>
  <c r="C82" i="15"/>
  <c r="B82" i="15"/>
  <c r="D81" i="15"/>
  <c r="C81" i="15"/>
  <c r="B81" i="15"/>
  <c r="D80" i="15"/>
  <c r="C80" i="15"/>
  <c r="B80" i="15"/>
  <c r="D79" i="15"/>
  <c r="C79" i="15"/>
  <c r="B79" i="15"/>
  <c r="D78" i="15"/>
  <c r="C78" i="15"/>
  <c r="B78" i="15"/>
  <c r="D77" i="15"/>
  <c r="C77" i="15"/>
  <c r="B77" i="15"/>
  <c r="D76" i="15"/>
  <c r="C76" i="15"/>
  <c r="B76" i="15"/>
  <c r="D75" i="15"/>
  <c r="C75" i="15"/>
  <c r="B75" i="15"/>
  <c r="D74" i="15"/>
  <c r="C74" i="15"/>
  <c r="B74" i="15"/>
  <c r="D73" i="15"/>
  <c r="C73" i="15"/>
  <c r="B73" i="15"/>
  <c r="D72" i="15"/>
  <c r="C72" i="15"/>
  <c r="B72" i="15"/>
  <c r="D71" i="15"/>
  <c r="C71" i="15"/>
  <c r="B71" i="15"/>
  <c r="D70" i="15"/>
  <c r="C70" i="15"/>
  <c r="B70" i="15"/>
  <c r="D69" i="15"/>
  <c r="C69" i="15"/>
  <c r="B69" i="15"/>
  <c r="D68" i="15"/>
  <c r="C68" i="15"/>
  <c r="B68" i="15"/>
  <c r="D67" i="15"/>
  <c r="C67" i="15"/>
  <c r="B67" i="15"/>
  <c r="D66" i="15"/>
  <c r="C66" i="15"/>
  <c r="B66" i="15"/>
  <c r="D65" i="15"/>
  <c r="C65" i="15"/>
  <c r="B65" i="15"/>
  <c r="D64" i="15"/>
  <c r="C64" i="15"/>
  <c r="B64" i="15"/>
  <c r="D63" i="15"/>
  <c r="C63" i="15"/>
  <c r="B63" i="15"/>
  <c r="D62" i="15"/>
  <c r="C62" i="15"/>
  <c r="B62" i="15"/>
  <c r="D61" i="15"/>
  <c r="C61" i="15"/>
  <c r="B61" i="15"/>
  <c r="D60" i="15"/>
  <c r="C60" i="15"/>
  <c r="B60" i="15"/>
  <c r="D59" i="15"/>
  <c r="C59" i="15"/>
  <c r="B59" i="15"/>
  <c r="D58" i="15"/>
  <c r="C58" i="15"/>
  <c r="B58" i="15"/>
  <c r="D57" i="15"/>
  <c r="C57" i="15"/>
  <c r="B57" i="15"/>
  <c r="D56" i="15"/>
  <c r="C56" i="15"/>
  <c r="B56" i="15"/>
  <c r="D55" i="15"/>
  <c r="C55" i="15"/>
  <c r="B55" i="15"/>
  <c r="D54" i="15"/>
  <c r="C54" i="15"/>
  <c r="B54" i="15"/>
  <c r="D53" i="15"/>
  <c r="C53" i="15"/>
  <c r="B53" i="15"/>
  <c r="D52" i="15"/>
  <c r="C52" i="15"/>
  <c r="B52" i="15"/>
  <c r="D51" i="15"/>
  <c r="C51" i="15"/>
  <c r="B51" i="15"/>
  <c r="D50" i="15"/>
  <c r="C50" i="15"/>
  <c r="D49" i="15"/>
  <c r="C49" i="15"/>
  <c r="D48" i="15"/>
  <c r="C48" i="15"/>
  <c r="D47" i="15"/>
  <c r="C47" i="15"/>
  <c r="D46" i="15"/>
  <c r="C46" i="15"/>
  <c r="D45" i="15"/>
  <c r="C45" i="15"/>
  <c r="D44" i="15"/>
  <c r="C44" i="15"/>
  <c r="D43" i="15"/>
  <c r="C43" i="15"/>
  <c r="D42" i="15"/>
  <c r="C42" i="15"/>
  <c r="D41" i="15"/>
  <c r="C41" i="15"/>
  <c r="D40" i="15"/>
  <c r="C40" i="15"/>
  <c r="D39" i="15"/>
  <c r="C39" i="15"/>
  <c r="D38" i="15"/>
  <c r="C38" i="15"/>
  <c r="D37" i="15"/>
  <c r="C37" i="15"/>
  <c r="D36" i="15"/>
  <c r="C36" i="15"/>
  <c r="D35" i="15"/>
  <c r="C35" i="15"/>
  <c r="D34" i="15"/>
  <c r="C34" i="15"/>
  <c r="D33" i="15"/>
  <c r="C33" i="15"/>
  <c r="D32" i="15"/>
  <c r="C32" i="15"/>
  <c r="D31" i="15"/>
  <c r="C31" i="15"/>
  <c r="D30" i="15"/>
  <c r="C30" i="15"/>
  <c r="D29" i="15"/>
  <c r="C29" i="15"/>
  <c r="D28" i="15"/>
  <c r="C28" i="15"/>
  <c r="D27" i="15"/>
  <c r="C27" i="15"/>
  <c r="D26" i="15"/>
  <c r="C26" i="15"/>
  <c r="D25" i="15"/>
  <c r="C25" i="15"/>
  <c r="D24" i="15"/>
  <c r="C24" i="15"/>
  <c r="D23" i="15"/>
  <c r="C23" i="15"/>
  <c r="D22" i="15"/>
  <c r="C22" i="15"/>
  <c r="D21" i="15"/>
  <c r="C21" i="15"/>
  <c r="D20" i="15"/>
  <c r="C20" i="15"/>
  <c r="D19" i="15"/>
  <c r="C19" i="15"/>
  <c r="D18" i="15"/>
  <c r="C18" i="15"/>
  <c r="D17" i="15"/>
  <c r="C17" i="15"/>
  <c r="D16" i="15"/>
  <c r="C16" i="15"/>
  <c r="D15" i="15"/>
  <c r="C15" i="15"/>
  <c r="D14" i="15"/>
  <c r="C14" i="15"/>
  <c r="D13" i="15"/>
  <c r="C13" i="15"/>
  <c r="D12" i="15"/>
  <c r="C12" i="15"/>
  <c r="D11" i="15"/>
  <c r="C11" i="15"/>
  <c r="B11" i="15"/>
  <c r="D210" i="14"/>
  <c r="C210" i="14"/>
  <c r="B210" i="14"/>
  <c r="D209" i="14"/>
  <c r="C209" i="14"/>
  <c r="B209" i="14"/>
  <c r="D208" i="14"/>
  <c r="C208" i="14"/>
  <c r="B208" i="14"/>
  <c r="D207" i="14"/>
  <c r="C207" i="14"/>
  <c r="B207" i="14"/>
  <c r="D206" i="14"/>
  <c r="C206" i="14"/>
  <c r="B206" i="14"/>
  <c r="D205" i="14"/>
  <c r="C205" i="14"/>
  <c r="B205" i="14"/>
  <c r="D204" i="14"/>
  <c r="C204" i="14"/>
  <c r="B204" i="14"/>
  <c r="D203" i="14"/>
  <c r="C203" i="14"/>
  <c r="B203" i="14"/>
  <c r="D202" i="14"/>
  <c r="C202" i="14"/>
  <c r="B202" i="14"/>
  <c r="D201" i="14"/>
  <c r="C201" i="14"/>
  <c r="B201" i="14"/>
  <c r="D200" i="14"/>
  <c r="C200" i="14"/>
  <c r="B200" i="14"/>
  <c r="D199" i="14"/>
  <c r="C199" i="14"/>
  <c r="B199" i="14"/>
  <c r="D198" i="14"/>
  <c r="C198" i="14"/>
  <c r="B198" i="14"/>
  <c r="D197" i="14"/>
  <c r="C197" i="14"/>
  <c r="B197" i="14"/>
  <c r="D196" i="14"/>
  <c r="C196" i="14"/>
  <c r="B196" i="14"/>
  <c r="D195" i="14"/>
  <c r="C195" i="14"/>
  <c r="B195" i="14"/>
  <c r="D194" i="14"/>
  <c r="C194" i="14"/>
  <c r="B194" i="14"/>
  <c r="D193" i="14"/>
  <c r="C193" i="14"/>
  <c r="B193" i="14"/>
  <c r="D192" i="14"/>
  <c r="C192" i="14"/>
  <c r="B192" i="14"/>
  <c r="D191" i="14"/>
  <c r="C191" i="14"/>
  <c r="B191" i="14"/>
  <c r="D190" i="14"/>
  <c r="C190" i="14"/>
  <c r="B190" i="14"/>
  <c r="D189" i="14"/>
  <c r="C189" i="14"/>
  <c r="B189" i="14"/>
  <c r="D188" i="14"/>
  <c r="C188" i="14"/>
  <c r="B188" i="14"/>
  <c r="D187" i="14"/>
  <c r="C187" i="14"/>
  <c r="B187" i="14"/>
  <c r="D186" i="14"/>
  <c r="C186" i="14"/>
  <c r="B186" i="14"/>
  <c r="D185" i="14"/>
  <c r="C185" i="14"/>
  <c r="B185" i="14"/>
  <c r="D184" i="14"/>
  <c r="C184" i="14"/>
  <c r="B184" i="14"/>
  <c r="D183" i="14"/>
  <c r="C183" i="14"/>
  <c r="B183" i="14"/>
  <c r="D182" i="14"/>
  <c r="C182" i="14"/>
  <c r="B182" i="14"/>
  <c r="D181" i="14"/>
  <c r="C181" i="14"/>
  <c r="B181" i="14"/>
  <c r="D180" i="14"/>
  <c r="C180" i="14"/>
  <c r="B180" i="14"/>
  <c r="D179" i="14"/>
  <c r="C179" i="14"/>
  <c r="B179" i="14"/>
  <c r="D178" i="14"/>
  <c r="C178" i="14"/>
  <c r="B178" i="14"/>
  <c r="D177" i="14"/>
  <c r="C177" i="14"/>
  <c r="B177" i="14"/>
  <c r="D176" i="14"/>
  <c r="C176" i="14"/>
  <c r="B176" i="14"/>
  <c r="D175" i="14"/>
  <c r="C175" i="14"/>
  <c r="B175" i="14"/>
  <c r="D174" i="14"/>
  <c r="C174" i="14"/>
  <c r="B174" i="14"/>
  <c r="D173" i="14"/>
  <c r="C173" i="14"/>
  <c r="B173" i="14"/>
  <c r="D172" i="14"/>
  <c r="C172" i="14"/>
  <c r="B172" i="14"/>
  <c r="D171" i="14"/>
  <c r="C171" i="14"/>
  <c r="B171" i="14"/>
  <c r="D170" i="14"/>
  <c r="C170" i="14"/>
  <c r="B170" i="14"/>
  <c r="D169" i="14"/>
  <c r="C169" i="14"/>
  <c r="B169" i="14"/>
  <c r="D168" i="14"/>
  <c r="C168" i="14"/>
  <c r="B168" i="14"/>
  <c r="D167" i="14"/>
  <c r="C167" i="14"/>
  <c r="B167" i="14"/>
  <c r="D166" i="14"/>
  <c r="C166" i="14"/>
  <c r="B166" i="14"/>
  <c r="D165" i="14"/>
  <c r="C165" i="14"/>
  <c r="B165" i="14"/>
  <c r="D164" i="14"/>
  <c r="C164" i="14"/>
  <c r="B164" i="14"/>
  <c r="D163" i="14"/>
  <c r="C163" i="14"/>
  <c r="B163" i="14"/>
  <c r="D162" i="14"/>
  <c r="C162" i="14"/>
  <c r="B162" i="14"/>
  <c r="D161" i="14"/>
  <c r="C161" i="14"/>
  <c r="B161" i="14"/>
  <c r="D160" i="14"/>
  <c r="C160" i="14"/>
  <c r="B160" i="14"/>
  <c r="D159" i="14"/>
  <c r="C159" i="14"/>
  <c r="B159" i="14"/>
  <c r="D158" i="14"/>
  <c r="C158" i="14"/>
  <c r="B158" i="14"/>
  <c r="D157" i="14"/>
  <c r="C157" i="14"/>
  <c r="B157" i="14"/>
  <c r="D156" i="14"/>
  <c r="C156" i="14"/>
  <c r="B156" i="14"/>
  <c r="D155" i="14"/>
  <c r="C155" i="14"/>
  <c r="B155" i="14"/>
  <c r="D154" i="14"/>
  <c r="C154" i="14"/>
  <c r="B154" i="14"/>
  <c r="D153" i="14"/>
  <c r="C153" i="14"/>
  <c r="B153" i="14"/>
  <c r="D152" i="14"/>
  <c r="C152" i="14"/>
  <c r="B152" i="14"/>
  <c r="D151" i="14"/>
  <c r="C151" i="14"/>
  <c r="B151" i="14"/>
  <c r="D150" i="14"/>
  <c r="C150" i="14"/>
  <c r="B150" i="14"/>
  <c r="D149" i="14"/>
  <c r="C149" i="14"/>
  <c r="B149" i="14"/>
  <c r="D148" i="14"/>
  <c r="C148" i="14"/>
  <c r="B148" i="14"/>
  <c r="D147" i="14"/>
  <c r="C147" i="14"/>
  <c r="B147" i="14"/>
  <c r="D146" i="14"/>
  <c r="C146" i="14"/>
  <c r="B146" i="14"/>
  <c r="D145" i="14"/>
  <c r="C145" i="14"/>
  <c r="B145" i="14"/>
  <c r="D144" i="14"/>
  <c r="C144" i="14"/>
  <c r="B144" i="14"/>
  <c r="D143" i="14"/>
  <c r="C143" i="14"/>
  <c r="B143" i="14"/>
  <c r="D142" i="14"/>
  <c r="C142" i="14"/>
  <c r="B142" i="14"/>
  <c r="D141" i="14"/>
  <c r="C141" i="14"/>
  <c r="B141" i="14"/>
  <c r="D140" i="14"/>
  <c r="C140" i="14"/>
  <c r="B140" i="14"/>
  <c r="D139" i="14"/>
  <c r="C139" i="14"/>
  <c r="B139" i="14"/>
  <c r="D138" i="14"/>
  <c r="C138" i="14"/>
  <c r="B138" i="14"/>
  <c r="D137" i="14"/>
  <c r="C137" i="14"/>
  <c r="B137" i="14"/>
  <c r="D136" i="14"/>
  <c r="C136" i="14"/>
  <c r="B136" i="14"/>
  <c r="D135" i="14"/>
  <c r="C135" i="14"/>
  <c r="B135" i="14"/>
  <c r="D134" i="14"/>
  <c r="C134" i="14"/>
  <c r="B134" i="14"/>
  <c r="D133" i="14"/>
  <c r="C133" i="14"/>
  <c r="B133" i="14"/>
  <c r="D132" i="14"/>
  <c r="C132" i="14"/>
  <c r="B132" i="14"/>
  <c r="D131" i="14"/>
  <c r="C131" i="14"/>
  <c r="B131" i="14"/>
  <c r="D130" i="14"/>
  <c r="C130" i="14"/>
  <c r="B130" i="14"/>
  <c r="D129" i="14"/>
  <c r="C129" i="14"/>
  <c r="B129" i="14"/>
  <c r="D128" i="14"/>
  <c r="C128" i="14"/>
  <c r="B128" i="14"/>
  <c r="D127" i="14"/>
  <c r="C127" i="14"/>
  <c r="B127" i="14"/>
  <c r="D126" i="14"/>
  <c r="C126" i="14"/>
  <c r="B126" i="14"/>
  <c r="D125" i="14"/>
  <c r="C125" i="14"/>
  <c r="B125" i="14"/>
  <c r="D124" i="14"/>
  <c r="C124" i="14"/>
  <c r="B124" i="14"/>
  <c r="D123" i="14"/>
  <c r="C123" i="14"/>
  <c r="B123" i="14"/>
  <c r="D122" i="14"/>
  <c r="C122" i="14"/>
  <c r="B122" i="14"/>
  <c r="D121" i="14"/>
  <c r="C121" i="14"/>
  <c r="B121" i="14"/>
  <c r="D120" i="14"/>
  <c r="C120" i="14"/>
  <c r="B120" i="14"/>
  <c r="D119" i="14"/>
  <c r="C119" i="14"/>
  <c r="B119" i="14"/>
  <c r="D118" i="14"/>
  <c r="C118" i="14"/>
  <c r="B118" i="14"/>
  <c r="D117" i="14"/>
  <c r="C117" i="14"/>
  <c r="B117" i="14"/>
  <c r="D116" i="14"/>
  <c r="C116" i="14"/>
  <c r="B116" i="14"/>
  <c r="D115" i="14"/>
  <c r="C115" i="14"/>
  <c r="B115" i="14"/>
  <c r="D114" i="14"/>
  <c r="C114" i="14"/>
  <c r="B114" i="14"/>
  <c r="D113" i="14"/>
  <c r="C113" i="14"/>
  <c r="B113" i="14"/>
  <c r="D112" i="14"/>
  <c r="C112" i="14"/>
  <c r="B112" i="14"/>
  <c r="D111" i="14"/>
  <c r="C111" i="14"/>
  <c r="B111" i="14"/>
  <c r="D110" i="14"/>
  <c r="C110" i="14"/>
  <c r="B110" i="14"/>
  <c r="D109" i="14"/>
  <c r="C109" i="14"/>
  <c r="B109" i="14"/>
  <c r="D108" i="14"/>
  <c r="C108" i="14"/>
  <c r="B108" i="14"/>
  <c r="D107" i="14"/>
  <c r="C107" i="14"/>
  <c r="B107" i="14"/>
  <c r="D106" i="14"/>
  <c r="C106" i="14"/>
  <c r="B106" i="14"/>
  <c r="D105" i="14"/>
  <c r="C105" i="14"/>
  <c r="B105" i="14"/>
  <c r="D104" i="14"/>
  <c r="C104" i="14"/>
  <c r="B104" i="14"/>
  <c r="D103" i="14"/>
  <c r="C103" i="14"/>
  <c r="B103" i="14"/>
  <c r="D102" i="14"/>
  <c r="C102" i="14"/>
  <c r="B102" i="14"/>
  <c r="D101" i="14"/>
  <c r="C101" i="14"/>
  <c r="B101" i="14"/>
  <c r="D100" i="14"/>
  <c r="C100" i="14"/>
  <c r="B100" i="14"/>
  <c r="D99" i="14"/>
  <c r="C99" i="14"/>
  <c r="B99" i="14"/>
  <c r="D98" i="14"/>
  <c r="C98" i="14"/>
  <c r="B98" i="14"/>
  <c r="D97" i="14"/>
  <c r="C97" i="14"/>
  <c r="B97" i="14"/>
  <c r="D96" i="14"/>
  <c r="C96" i="14"/>
  <c r="B96" i="14"/>
  <c r="D95" i="14"/>
  <c r="C95" i="14"/>
  <c r="B95" i="14"/>
  <c r="D94" i="14"/>
  <c r="C94" i="14"/>
  <c r="B94" i="14"/>
  <c r="D93" i="14"/>
  <c r="C93" i="14"/>
  <c r="B93" i="14"/>
  <c r="D92" i="14"/>
  <c r="C92" i="14"/>
  <c r="B92" i="14"/>
  <c r="D91" i="14"/>
  <c r="C91" i="14"/>
  <c r="B91" i="14"/>
  <c r="D90" i="14"/>
  <c r="C90" i="14"/>
  <c r="B90" i="14"/>
  <c r="D89" i="14"/>
  <c r="C89" i="14"/>
  <c r="B89" i="14"/>
  <c r="D88" i="14"/>
  <c r="C88" i="14"/>
  <c r="B88" i="14"/>
  <c r="D87" i="14"/>
  <c r="C87" i="14"/>
  <c r="B87" i="14"/>
  <c r="D86" i="14"/>
  <c r="C86" i="14"/>
  <c r="B86" i="14"/>
  <c r="D85" i="14"/>
  <c r="C85" i="14"/>
  <c r="B85" i="14"/>
  <c r="D84" i="14"/>
  <c r="C84" i="14"/>
  <c r="B84" i="14"/>
  <c r="D83" i="14"/>
  <c r="C83" i="14"/>
  <c r="B83" i="14"/>
  <c r="D82" i="14"/>
  <c r="C82" i="14"/>
  <c r="B82" i="14"/>
  <c r="D81" i="14"/>
  <c r="C81" i="14"/>
  <c r="B81" i="14"/>
  <c r="D80" i="14"/>
  <c r="C80" i="14"/>
  <c r="B80" i="14"/>
  <c r="D79" i="14"/>
  <c r="C79" i="14"/>
  <c r="B79" i="14"/>
  <c r="D78" i="14"/>
  <c r="C78" i="14"/>
  <c r="B78" i="14"/>
  <c r="D77" i="14"/>
  <c r="C77" i="14"/>
  <c r="B77" i="14"/>
  <c r="D76" i="14"/>
  <c r="C76" i="14"/>
  <c r="B76" i="14"/>
  <c r="D75" i="14"/>
  <c r="C75" i="14"/>
  <c r="B75" i="14"/>
  <c r="D74" i="14"/>
  <c r="C74" i="14"/>
  <c r="B74" i="14"/>
  <c r="D73" i="14"/>
  <c r="C73" i="14"/>
  <c r="B73" i="14"/>
  <c r="D72" i="14"/>
  <c r="C72" i="14"/>
  <c r="B72" i="14"/>
  <c r="D71" i="14"/>
  <c r="C71" i="14"/>
  <c r="B71" i="14"/>
  <c r="D70" i="14"/>
  <c r="C70" i="14"/>
  <c r="B70" i="14"/>
  <c r="D69" i="14"/>
  <c r="C69" i="14"/>
  <c r="B69" i="14"/>
  <c r="D68" i="14"/>
  <c r="C68" i="14"/>
  <c r="B68" i="14"/>
  <c r="D67" i="14"/>
  <c r="C67" i="14"/>
  <c r="B67" i="14"/>
  <c r="D66" i="14"/>
  <c r="C66" i="14"/>
  <c r="B66" i="14"/>
  <c r="D65" i="14"/>
  <c r="C65" i="14"/>
  <c r="B65" i="14"/>
  <c r="D64" i="14"/>
  <c r="C64" i="14"/>
  <c r="B64" i="14"/>
  <c r="D63" i="14"/>
  <c r="C63" i="14"/>
  <c r="B63" i="14"/>
  <c r="D62" i="14"/>
  <c r="C62" i="14"/>
  <c r="B62" i="14"/>
  <c r="D61" i="14"/>
  <c r="C61" i="14"/>
  <c r="B61" i="14"/>
  <c r="D60" i="14"/>
  <c r="C60" i="14"/>
  <c r="B60" i="14"/>
  <c r="D59" i="14"/>
  <c r="C59" i="14"/>
  <c r="B59" i="14"/>
  <c r="D58" i="14"/>
  <c r="C58" i="14"/>
  <c r="B58" i="14"/>
  <c r="D57" i="14"/>
  <c r="C57" i="14"/>
  <c r="B57" i="14"/>
  <c r="D56" i="14"/>
  <c r="C56" i="14"/>
  <c r="B56" i="14"/>
  <c r="D55" i="14"/>
  <c r="C55" i="14"/>
  <c r="B55" i="14"/>
  <c r="D54" i="14"/>
  <c r="C54" i="14"/>
  <c r="B54" i="14"/>
  <c r="D53" i="14"/>
  <c r="C53" i="14"/>
  <c r="B53" i="14"/>
  <c r="D52" i="14"/>
  <c r="C52" i="14"/>
  <c r="B52" i="14"/>
  <c r="D51" i="14"/>
  <c r="C51" i="14"/>
  <c r="B51" i="14"/>
  <c r="D50" i="14"/>
  <c r="C50" i="14"/>
  <c r="D49" i="14"/>
  <c r="C49" i="14"/>
  <c r="D48" i="14"/>
  <c r="C48" i="14"/>
  <c r="D47" i="14"/>
  <c r="C47" i="14"/>
  <c r="D46" i="14"/>
  <c r="C46" i="14"/>
  <c r="D45" i="14"/>
  <c r="C45" i="14"/>
  <c r="D44" i="14"/>
  <c r="C44" i="14"/>
  <c r="D43" i="14"/>
  <c r="C43" i="14"/>
  <c r="D42" i="14"/>
  <c r="C42" i="14"/>
  <c r="D41" i="14"/>
  <c r="C41" i="14"/>
  <c r="D40" i="14"/>
  <c r="C40" i="14"/>
  <c r="D39" i="14"/>
  <c r="C39" i="14"/>
  <c r="D38" i="14"/>
  <c r="C38" i="14"/>
  <c r="D37" i="14"/>
  <c r="C37" i="14"/>
  <c r="D36" i="14"/>
  <c r="C36" i="14"/>
  <c r="D35" i="14"/>
  <c r="C35" i="14"/>
  <c r="D34" i="14"/>
  <c r="C34" i="14"/>
  <c r="D33" i="14"/>
  <c r="C33" i="14"/>
  <c r="D32" i="14"/>
  <c r="C32" i="14"/>
  <c r="D31" i="14"/>
  <c r="C31" i="14"/>
  <c r="D30" i="14"/>
  <c r="C30" i="14"/>
  <c r="D29" i="14"/>
  <c r="C29" i="14"/>
  <c r="D28" i="14"/>
  <c r="C28" i="14"/>
  <c r="D27" i="14"/>
  <c r="C27" i="14"/>
  <c r="D26" i="14"/>
  <c r="C26" i="14"/>
  <c r="D25" i="14"/>
  <c r="C25" i="14"/>
  <c r="D24" i="14"/>
  <c r="C24" i="14"/>
  <c r="D23" i="14"/>
  <c r="C23" i="14"/>
  <c r="D22" i="14"/>
  <c r="C22" i="14"/>
  <c r="D21" i="14"/>
  <c r="C21" i="14"/>
  <c r="D20" i="14"/>
  <c r="C20" i="14"/>
  <c r="D19" i="14"/>
  <c r="C19" i="14"/>
  <c r="D18" i="14"/>
  <c r="C18" i="14"/>
  <c r="D17" i="14"/>
  <c r="C17" i="14"/>
  <c r="D16" i="14"/>
  <c r="C16" i="14"/>
  <c r="D15" i="14"/>
  <c r="C15" i="14"/>
  <c r="D14" i="14"/>
  <c r="C14" i="14"/>
  <c r="D13" i="14"/>
  <c r="C13" i="14"/>
  <c r="D12" i="14"/>
  <c r="C12" i="14"/>
  <c r="D11" i="14"/>
  <c r="C11" i="14"/>
  <c r="B11" i="14"/>
  <c r="D210" i="13"/>
  <c r="C210" i="13"/>
  <c r="B210" i="13"/>
  <c r="D209" i="13"/>
  <c r="C209" i="13"/>
  <c r="B209" i="13"/>
  <c r="D208" i="13"/>
  <c r="C208" i="13"/>
  <c r="B208" i="13"/>
  <c r="D207" i="13"/>
  <c r="C207" i="13"/>
  <c r="B207" i="13"/>
  <c r="D206" i="13"/>
  <c r="C206" i="13"/>
  <c r="B206" i="13"/>
  <c r="D205" i="13"/>
  <c r="C205" i="13"/>
  <c r="B205" i="13"/>
  <c r="D204" i="13"/>
  <c r="C204" i="13"/>
  <c r="B204" i="13"/>
  <c r="D203" i="13"/>
  <c r="C203" i="13"/>
  <c r="B203" i="13"/>
  <c r="D202" i="13"/>
  <c r="C202" i="13"/>
  <c r="B202" i="13"/>
  <c r="D201" i="13"/>
  <c r="C201" i="13"/>
  <c r="B201" i="13"/>
  <c r="D200" i="13"/>
  <c r="C200" i="13"/>
  <c r="B200" i="13"/>
  <c r="D199" i="13"/>
  <c r="C199" i="13"/>
  <c r="B199" i="13"/>
  <c r="D198" i="13"/>
  <c r="C198" i="13"/>
  <c r="B198" i="13"/>
  <c r="D197" i="13"/>
  <c r="C197" i="13"/>
  <c r="B197" i="13"/>
  <c r="D196" i="13"/>
  <c r="C196" i="13"/>
  <c r="B196" i="13"/>
  <c r="D195" i="13"/>
  <c r="C195" i="13"/>
  <c r="B195" i="13"/>
  <c r="D194" i="13"/>
  <c r="C194" i="13"/>
  <c r="B194" i="13"/>
  <c r="D193" i="13"/>
  <c r="C193" i="13"/>
  <c r="B193" i="13"/>
  <c r="D192" i="13"/>
  <c r="C192" i="13"/>
  <c r="B192" i="13"/>
  <c r="D191" i="13"/>
  <c r="C191" i="13"/>
  <c r="B191" i="13"/>
  <c r="D190" i="13"/>
  <c r="C190" i="13"/>
  <c r="B190" i="13"/>
  <c r="D189" i="13"/>
  <c r="C189" i="13"/>
  <c r="B189" i="13"/>
  <c r="D188" i="13"/>
  <c r="C188" i="13"/>
  <c r="B188" i="13"/>
  <c r="D187" i="13"/>
  <c r="C187" i="13"/>
  <c r="B187" i="13"/>
  <c r="D186" i="13"/>
  <c r="C186" i="13"/>
  <c r="B186" i="13"/>
  <c r="D185" i="13"/>
  <c r="C185" i="13"/>
  <c r="B185" i="13"/>
  <c r="D184" i="13"/>
  <c r="C184" i="13"/>
  <c r="B184" i="13"/>
  <c r="D183" i="13"/>
  <c r="C183" i="13"/>
  <c r="B183" i="13"/>
  <c r="D182" i="13"/>
  <c r="C182" i="13"/>
  <c r="B182" i="13"/>
  <c r="D181" i="13"/>
  <c r="C181" i="13"/>
  <c r="B181" i="13"/>
  <c r="D180" i="13"/>
  <c r="C180" i="13"/>
  <c r="B180" i="13"/>
  <c r="D179" i="13"/>
  <c r="C179" i="13"/>
  <c r="B179" i="13"/>
  <c r="D178" i="13"/>
  <c r="C178" i="13"/>
  <c r="B178" i="13"/>
  <c r="D177" i="13"/>
  <c r="C177" i="13"/>
  <c r="B177" i="13"/>
  <c r="D176" i="13"/>
  <c r="C176" i="13"/>
  <c r="B176" i="13"/>
  <c r="D175" i="13"/>
  <c r="C175" i="13"/>
  <c r="B175" i="13"/>
  <c r="D174" i="13"/>
  <c r="C174" i="13"/>
  <c r="B174" i="13"/>
  <c r="D173" i="13"/>
  <c r="C173" i="13"/>
  <c r="B173" i="13"/>
  <c r="D172" i="13"/>
  <c r="C172" i="13"/>
  <c r="B172" i="13"/>
  <c r="D171" i="13"/>
  <c r="C171" i="13"/>
  <c r="B171" i="13"/>
  <c r="D170" i="13"/>
  <c r="C170" i="13"/>
  <c r="B170" i="13"/>
  <c r="D169" i="13"/>
  <c r="C169" i="13"/>
  <c r="B169" i="13"/>
  <c r="D168" i="13"/>
  <c r="C168" i="13"/>
  <c r="B168" i="13"/>
  <c r="D167" i="13"/>
  <c r="C167" i="13"/>
  <c r="B167" i="13"/>
  <c r="D166" i="13"/>
  <c r="C166" i="13"/>
  <c r="B166" i="13"/>
  <c r="D165" i="13"/>
  <c r="C165" i="13"/>
  <c r="B165" i="13"/>
  <c r="D164" i="13"/>
  <c r="C164" i="13"/>
  <c r="B164" i="13"/>
  <c r="D163" i="13"/>
  <c r="C163" i="13"/>
  <c r="B163" i="13"/>
  <c r="D162" i="13"/>
  <c r="C162" i="13"/>
  <c r="B162" i="13"/>
  <c r="D161" i="13"/>
  <c r="C161" i="13"/>
  <c r="B161" i="13"/>
  <c r="D160" i="13"/>
  <c r="C160" i="13"/>
  <c r="B160" i="13"/>
  <c r="D159" i="13"/>
  <c r="C159" i="13"/>
  <c r="B159" i="13"/>
  <c r="D158" i="13"/>
  <c r="C158" i="13"/>
  <c r="B158" i="13"/>
  <c r="D157" i="13"/>
  <c r="C157" i="13"/>
  <c r="B157" i="13"/>
  <c r="D156" i="13"/>
  <c r="C156" i="13"/>
  <c r="B156" i="13"/>
  <c r="D155" i="13"/>
  <c r="C155" i="13"/>
  <c r="B155" i="13"/>
  <c r="D154" i="13"/>
  <c r="C154" i="13"/>
  <c r="B154" i="13"/>
  <c r="D153" i="13"/>
  <c r="C153" i="13"/>
  <c r="B153" i="13"/>
  <c r="D152" i="13"/>
  <c r="C152" i="13"/>
  <c r="B152" i="13"/>
  <c r="D151" i="13"/>
  <c r="C151" i="13"/>
  <c r="B151" i="13"/>
  <c r="D150" i="13"/>
  <c r="C150" i="13"/>
  <c r="B150" i="13"/>
  <c r="D149" i="13"/>
  <c r="C149" i="13"/>
  <c r="B149" i="13"/>
  <c r="D148" i="13"/>
  <c r="C148" i="13"/>
  <c r="B148" i="13"/>
  <c r="D147" i="13"/>
  <c r="C147" i="13"/>
  <c r="B147" i="13"/>
  <c r="D146" i="13"/>
  <c r="C146" i="13"/>
  <c r="B146" i="13"/>
  <c r="D145" i="13"/>
  <c r="C145" i="13"/>
  <c r="B145" i="13"/>
  <c r="D144" i="13"/>
  <c r="C144" i="13"/>
  <c r="B144" i="13"/>
  <c r="D143" i="13"/>
  <c r="C143" i="13"/>
  <c r="B143" i="13"/>
  <c r="D142" i="13"/>
  <c r="C142" i="13"/>
  <c r="B142" i="13"/>
  <c r="D141" i="13"/>
  <c r="C141" i="13"/>
  <c r="B141" i="13"/>
  <c r="D140" i="13"/>
  <c r="C140" i="13"/>
  <c r="B140" i="13"/>
  <c r="D139" i="13"/>
  <c r="C139" i="13"/>
  <c r="B139" i="13"/>
  <c r="D138" i="13"/>
  <c r="C138" i="13"/>
  <c r="B138" i="13"/>
  <c r="D137" i="13"/>
  <c r="C137" i="13"/>
  <c r="B137" i="13"/>
  <c r="D136" i="13"/>
  <c r="C136" i="13"/>
  <c r="B136" i="13"/>
  <c r="D135" i="13"/>
  <c r="C135" i="13"/>
  <c r="B135" i="13"/>
  <c r="D134" i="13"/>
  <c r="C134" i="13"/>
  <c r="B134" i="13"/>
  <c r="D133" i="13"/>
  <c r="C133" i="13"/>
  <c r="B133" i="13"/>
  <c r="D132" i="13"/>
  <c r="C132" i="13"/>
  <c r="B132" i="13"/>
  <c r="D131" i="13"/>
  <c r="C131" i="13"/>
  <c r="B131" i="13"/>
  <c r="D130" i="13"/>
  <c r="C130" i="13"/>
  <c r="B130" i="13"/>
  <c r="D129" i="13"/>
  <c r="C129" i="13"/>
  <c r="B129" i="13"/>
  <c r="D128" i="13"/>
  <c r="C128" i="13"/>
  <c r="B128" i="13"/>
  <c r="D127" i="13"/>
  <c r="C127" i="13"/>
  <c r="B127" i="13"/>
  <c r="D126" i="13"/>
  <c r="C126" i="13"/>
  <c r="B126" i="13"/>
  <c r="D125" i="13"/>
  <c r="C125" i="13"/>
  <c r="B125" i="13"/>
  <c r="D124" i="13"/>
  <c r="C124" i="13"/>
  <c r="B124" i="13"/>
  <c r="D123" i="13"/>
  <c r="C123" i="13"/>
  <c r="B123" i="13"/>
  <c r="D122" i="13"/>
  <c r="C122" i="13"/>
  <c r="B122" i="13"/>
  <c r="D121" i="13"/>
  <c r="C121" i="13"/>
  <c r="B121" i="13"/>
  <c r="D120" i="13"/>
  <c r="C120" i="13"/>
  <c r="B120" i="13"/>
  <c r="D119" i="13"/>
  <c r="C119" i="13"/>
  <c r="B119" i="13"/>
  <c r="D118" i="13"/>
  <c r="C118" i="13"/>
  <c r="B118" i="13"/>
  <c r="D117" i="13"/>
  <c r="C117" i="13"/>
  <c r="B117" i="13"/>
  <c r="D116" i="13"/>
  <c r="C116" i="13"/>
  <c r="B116" i="13"/>
  <c r="D115" i="13"/>
  <c r="C115" i="13"/>
  <c r="B115" i="13"/>
  <c r="D114" i="13"/>
  <c r="C114" i="13"/>
  <c r="B114" i="13"/>
  <c r="D113" i="13"/>
  <c r="C113" i="13"/>
  <c r="B113" i="13"/>
  <c r="D112" i="13"/>
  <c r="C112" i="13"/>
  <c r="B112" i="13"/>
  <c r="D111" i="13"/>
  <c r="C111" i="13"/>
  <c r="B111" i="13"/>
  <c r="D110" i="13"/>
  <c r="C110" i="13"/>
  <c r="B110" i="13"/>
  <c r="D109" i="13"/>
  <c r="C109" i="13"/>
  <c r="B109" i="13"/>
  <c r="D108" i="13"/>
  <c r="C108" i="13"/>
  <c r="B108" i="13"/>
  <c r="D107" i="13"/>
  <c r="C107" i="13"/>
  <c r="B107" i="13"/>
  <c r="D106" i="13"/>
  <c r="C106" i="13"/>
  <c r="B106" i="13"/>
  <c r="D105" i="13"/>
  <c r="C105" i="13"/>
  <c r="B105" i="13"/>
  <c r="D104" i="13"/>
  <c r="C104" i="13"/>
  <c r="B104" i="13"/>
  <c r="D103" i="13"/>
  <c r="C103" i="13"/>
  <c r="B103" i="13"/>
  <c r="D102" i="13"/>
  <c r="C102" i="13"/>
  <c r="B102" i="13"/>
  <c r="D101" i="13"/>
  <c r="C101" i="13"/>
  <c r="B101" i="13"/>
  <c r="D100" i="13"/>
  <c r="C100" i="13"/>
  <c r="B100" i="13"/>
  <c r="D99" i="13"/>
  <c r="C99" i="13"/>
  <c r="B99" i="13"/>
  <c r="D98" i="13"/>
  <c r="C98" i="13"/>
  <c r="B98" i="13"/>
  <c r="D97" i="13"/>
  <c r="C97" i="13"/>
  <c r="B97" i="13"/>
  <c r="D96" i="13"/>
  <c r="C96" i="13"/>
  <c r="B96" i="13"/>
  <c r="D95" i="13"/>
  <c r="C95" i="13"/>
  <c r="B95" i="13"/>
  <c r="D94" i="13"/>
  <c r="C94" i="13"/>
  <c r="B94" i="13"/>
  <c r="D93" i="13"/>
  <c r="C93" i="13"/>
  <c r="B93" i="13"/>
  <c r="D92" i="13"/>
  <c r="C92" i="13"/>
  <c r="B92" i="13"/>
  <c r="D91" i="13"/>
  <c r="C91" i="13"/>
  <c r="B91" i="13"/>
  <c r="D90" i="13"/>
  <c r="C90" i="13"/>
  <c r="B90" i="13"/>
  <c r="D89" i="13"/>
  <c r="C89" i="13"/>
  <c r="B89" i="13"/>
  <c r="D88" i="13"/>
  <c r="C88" i="13"/>
  <c r="B88" i="13"/>
  <c r="D87" i="13"/>
  <c r="C87" i="13"/>
  <c r="B87" i="13"/>
  <c r="D86" i="13"/>
  <c r="C86" i="13"/>
  <c r="B86" i="13"/>
  <c r="D85" i="13"/>
  <c r="C85" i="13"/>
  <c r="B85" i="13"/>
  <c r="D84" i="13"/>
  <c r="C84" i="13"/>
  <c r="B84" i="13"/>
  <c r="D83" i="13"/>
  <c r="C83" i="13"/>
  <c r="B83" i="13"/>
  <c r="D82" i="13"/>
  <c r="C82" i="13"/>
  <c r="B82" i="13"/>
  <c r="D81" i="13"/>
  <c r="C81" i="13"/>
  <c r="B81" i="13"/>
  <c r="D80" i="13"/>
  <c r="C80" i="13"/>
  <c r="B80" i="13"/>
  <c r="D79" i="13"/>
  <c r="C79" i="13"/>
  <c r="B79" i="13"/>
  <c r="D78" i="13"/>
  <c r="C78" i="13"/>
  <c r="B78" i="13"/>
  <c r="D77" i="13"/>
  <c r="C77" i="13"/>
  <c r="B77" i="13"/>
  <c r="D76" i="13"/>
  <c r="C76" i="13"/>
  <c r="B76" i="13"/>
  <c r="D75" i="13"/>
  <c r="C75" i="13"/>
  <c r="B75" i="13"/>
  <c r="D74" i="13"/>
  <c r="C74" i="13"/>
  <c r="B74" i="13"/>
  <c r="D73" i="13"/>
  <c r="C73" i="13"/>
  <c r="B73" i="13"/>
  <c r="D72" i="13"/>
  <c r="C72" i="13"/>
  <c r="B72" i="13"/>
  <c r="D71" i="13"/>
  <c r="C71" i="13"/>
  <c r="B71" i="13"/>
  <c r="D70" i="13"/>
  <c r="C70" i="13"/>
  <c r="B70" i="13"/>
  <c r="D69" i="13"/>
  <c r="C69" i="13"/>
  <c r="B69" i="13"/>
  <c r="D68" i="13"/>
  <c r="C68" i="13"/>
  <c r="B68" i="13"/>
  <c r="D67" i="13"/>
  <c r="C67" i="13"/>
  <c r="B67" i="13"/>
  <c r="D66" i="13"/>
  <c r="C66" i="13"/>
  <c r="B66" i="13"/>
  <c r="D65" i="13"/>
  <c r="C65" i="13"/>
  <c r="B65" i="13"/>
  <c r="D64" i="13"/>
  <c r="C64" i="13"/>
  <c r="B64" i="13"/>
  <c r="D63" i="13"/>
  <c r="C63" i="13"/>
  <c r="B63" i="13"/>
  <c r="D62" i="13"/>
  <c r="C62" i="13"/>
  <c r="B62" i="13"/>
  <c r="D61" i="13"/>
  <c r="C61" i="13"/>
  <c r="B61" i="13"/>
  <c r="D60" i="13"/>
  <c r="C60" i="13"/>
  <c r="B60" i="13"/>
  <c r="D59" i="13"/>
  <c r="C59" i="13"/>
  <c r="B59" i="13"/>
  <c r="D58" i="13"/>
  <c r="C58" i="13"/>
  <c r="B58" i="13"/>
  <c r="D57" i="13"/>
  <c r="C57" i="13"/>
  <c r="B57" i="13"/>
  <c r="D56" i="13"/>
  <c r="C56" i="13"/>
  <c r="B56" i="13"/>
  <c r="D55" i="13"/>
  <c r="C55" i="13"/>
  <c r="B55" i="13"/>
  <c r="D54" i="13"/>
  <c r="C54" i="13"/>
  <c r="B54" i="13"/>
  <c r="D53" i="13"/>
  <c r="C53" i="13"/>
  <c r="B53" i="13"/>
  <c r="D52" i="13"/>
  <c r="C52" i="13"/>
  <c r="B52" i="13"/>
  <c r="D51" i="13"/>
  <c r="C51" i="13"/>
  <c r="B51" i="13"/>
  <c r="D50" i="13"/>
  <c r="C50" i="13"/>
  <c r="D49" i="13"/>
  <c r="C49" i="13"/>
  <c r="D48" i="13"/>
  <c r="C48" i="13"/>
  <c r="D47" i="13"/>
  <c r="C47" i="13"/>
  <c r="D46" i="13"/>
  <c r="C46" i="13"/>
  <c r="D45" i="13"/>
  <c r="C45" i="13"/>
  <c r="D44" i="13"/>
  <c r="C44" i="13"/>
  <c r="D43" i="13"/>
  <c r="C43" i="13"/>
  <c r="D42" i="13"/>
  <c r="C42" i="13"/>
  <c r="D41" i="13"/>
  <c r="C41" i="13"/>
  <c r="D40" i="13"/>
  <c r="C40" i="13"/>
  <c r="D39" i="13"/>
  <c r="C39" i="13"/>
  <c r="D38" i="13"/>
  <c r="C38" i="13"/>
  <c r="D37" i="13"/>
  <c r="C37" i="13"/>
  <c r="D36" i="13"/>
  <c r="C36" i="13"/>
  <c r="D35" i="13"/>
  <c r="C35" i="13"/>
  <c r="D34" i="13"/>
  <c r="C34" i="13"/>
  <c r="D33" i="13"/>
  <c r="C33" i="13"/>
  <c r="D32" i="13"/>
  <c r="C32" i="13"/>
  <c r="D31" i="13"/>
  <c r="C31" i="13"/>
  <c r="D30" i="13"/>
  <c r="C30" i="13"/>
  <c r="D29" i="13"/>
  <c r="C29" i="13"/>
  <c r="D28" i="13"/>
  <c r="C28" i="13"/>
  <c r="D27" i="13"/>
  <c r="C27" i="13"/>
  <c r="D26" i="13"/>
  <c r="C26" i="13"/>
  <c r="D25" i="13"/>
  <c r="C25" i="13"/>
  <c r="D24" i="13"/>
  <c r="C24" i="13"/>
  <c r="D23" i="13"/>
  <c r="C23" i="13"/>
  <c r="D22" i="13"/>
  <c r="C22" i="13"/>
  <c r="D21" i="13"/>
  <c r="C21" i="13"/>
  <c r="D20" i="13"/>
  <c r="C20" i="13"/>
  <c r="D19" i="13"/>
  <c r="C19" i="13"/>
  <c r="D18" i="13"/>
  <c r="C18" i="13"/>
  <c r="D17" i="13"/>
  <c r="C17" i="13"/>
  <c r="D16" i="13"/>
  <c r="C16" i="13"/>
  <c r="D15" i="13"/>
  <c r="C15" i="13"/>
  <c r="D14" i="13"/>
  <c r="C14" i="13"/>
  <c r="D13" i="13"/>
  <c r="C13" i="13"/>
  <c r="D12" i="13"/>
  <c r="C12" i="13"/>
  <c r="D11" i="13"/>
  <c r="C11" i="13"/>
  <c r="B11" i="13"/>
  <c r="D210" i="12"/>
  <c r="C210" i="12"/>
  <c r="B210" i="12"/>
  <c r="D209" i="12"/>
  <c r="C209" i="12"/>
  <c r="B209" i="12"/>
  <c r="D208" i="12"/>
  <c r="C208" i="12"/>
  <c r="B208" i="12"/>
  <c r="D207" i="12"/>
  <c r="C207" i="12"/>
  <c r="B207" i="12"/>
  <c r="D206" i="12"/>
  <c r="C206" i="12"/>
  <c r="B206" i="12"/>
  <c r="D205" i="12"/>
  <c r="C205" i="12"/>
  <c r="B205" i="12"/>
  <c r="D204" i="12"/>
  <c r="C204" i="12"/>
  <c r="B20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83" i="12"/>
  <c r="C183" i="12"/>
  <c r="B183" i="12"/>
  <c r="D182" i="12"/>
  <c r="C182" i="12"/>
  <c r="B182" i="12"/>
  <c r="D181" i="12"/>
  <c r="C181" i="12"/>
  <c r="B181" i="12"/>
  <c r="D180" i="12"/>
  <c r="C180" i="12"/>
  <c r="B180" i="12"/>
  <c r="D179" i="12"/>
  <c r="C179" i="12"/>
  <c r="B179" i="12"/>
  <c r="D178" i="12"/>
  <c r="C178" i="12"/>
  <c r="B178" i="12"/>
  <c r="D177" i="12"/>
  <c r="C177" i="12"/>
  <c r="B177" i="12"/>
  <c r="D176" i="12"/>
  <c r="C176" i="12"/>
  <c r="B176" i="12"/>
  <c r="D175" i="12"/>
  <c r="C175" i="12"/>
  <c r="B175" i="12"/>
  <c r="D174" i="12"/>
  <c r="C174" i="12"/>
  <c r="B174" i="12"/>
  <c r="D173" i="12"/>
  <c r="C173" i="12"/>
  <c r="B173" i="12"/>
  <c r="D172" i="12"/>
  <c r="C172" i="12"/>
  <c r="B172" i="12"/>
  <c r="D171" i="12"/>
  <c r="C171" i="12"/>
  <c r="B171" i="12"/>
  <c r="D170" i="12"/>
  <c r="C170" i="12"/>
  <c r="B170" i="12"/>
  <c r="D169" i="12"/>
  <c r="C169" i="12"/>
  <c r="B169" i="12"/>
  <c r="D168" i="12"/>
  <c r="C168" i="12"/>
  <c r="B168" i="12"/>
  <c r="D167" i="12"/>
  <c r="C167" i="12"/>
  <c r="B167" i="12"/>
  <c r="D166" i="12"/>
  <c r="C166" i="12"/>
  <c r="B166" i="12"/>
  <c r="D165" i="12"/>
  <c r="C165" i="12"/>
  <c r="B165" i="12"/>
  <c r="D164" i="12"/>
  <c r="C164" i="12"/>
  <c r="B164" i="12"/>
  <c r="D163" i="12"/>
  <c r="C163" i="12"/>
  <c r="B163" i="12"/>
  <c r="D162" i="12"/>
  <c r="C162" i="12"/>
  <c r="B162" i="12"/>
  <c r="D161" i="12"/>
  <c r="C161" i="12"/>
  <c r="B161" i="12"/>
  <c r="D160" i="12"/>
  <c r="C160" i="12"/>
  <c r="B160" i="12"/>
  <c r="D159" i="12"/>
  <c r="C159" i="12"/>
  <c r="B159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C143" i="12"/>
  <c r="B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D138" i="12"/>
  <c r="C138" i="12"/>
  <c r="B138" i="12"/>
  <c r="D137" i="12"/>
  <c r="C137" i="12"/>
  <c r="B137" i="12"/>
  <c r="D136" i="12"/>
  <c r="C136" i="12"/>
  <c r="B136" i="12"/>
  <c r="D135" i="12"/>
  <c r="C135" i="12"/>
  <c r="B135" i="12"/>
  <c r="D134" i="12"/>
  <c r="C134" i="12"/>
  <c r="B134" i="12"/>
  <c r="D133" i="12"/>
  <c r="C133" i="12"/>
  <c r="B133" i="12"/>
  <c r="D132" i="12"/>
  <c r="C132" i="12"/>
  <c r="B132" i="12"/>
  <c r="D131" i="12"/>
  <c r="C131" i="12"/>
  <c r="B131" i="12"/>
  <c r="D130" i="12"/>
  <c r="C130" i="12"/>
  <c r="B130" i="12"/>
  <c r="D129" i="12"/>
  <c r="C129" i="12"/>
  <c r="B129" i="12"/>
  <c r="D128" i="12"/>
  <c r="C128" i="12"/>
  <c r="B128" i="12"/>
  <c r="D127" i="12"/>
  <c r="C127" i="12"/>
  <c r="B127" i="12"/>
  <c r="D126" i="12"/>
  <c r="C126" i="12"/>
  <c r="B126" i="12"/>
  <c r="D125" i="12"/>
  <c r="C125" i="12"/>
  <c r="B125" i="12"/>
  <c r="D124" i="12"/>
  <c r="C124" i="12"/>
  <c r="B124" i="12"/>
  <c r="D123" i="12"/>
  <c r="C123" i="12"/>
  <c r="B123" i="12"/>
  <c r="D122" i="12"/>
  <c r="C122" i="12"/>
  <c r="B122" i="12"/>
  <c r="D121" i="12"/>
  <c r="C121" i="12"/>
  <c r="B121" i="12"/>
  <c r="D120" i="12"/>
  <c r="C120" i="12"/>
  <c r="B120" i="12"/>
  <c r="D119" i="12"/>
  <c r="C119" i="12"/>
  <c r="B119" i="12"/>
  <c r="D118" i="12"/>
  <c r="C118" i="12"/>
  <c r="B118" i="12"/>
  <c r="D117" i="12"/>
  <c r="C117" i="12"/>
  <c r="B117" i="12"/>
  <c r="D116" i="12"/>
  <c r="C116" i="12"/>
  <c r="B116" i="12"/>
  <c r="D115" i="12"/>
  <c r="C115" i="12"/>
  <c r="B115" i="12"/>
  <c r="D114" i="12"/>
  <c r="C114" i="12"/>
  <c r="B114" i="12"/>
  <c r="D113" i="12"/>
  <c r="C113" i="12"/>
  <c r="B113" i="12"/>
  <c r="D112" i="12"/>
  <c r="C112" i="12"/>
  <c r="B112" i="12"/>
  <c r="D111" i="12"/>
  <c r="C111" i="12"/>
  <c r="B111" i="12"/>
  <c r="D110" i="12"/>
  <c r="C110" i="12"/>
  <c r="B110" i="12"/>
  <c r="D109" i="12"/>
  <c r="C109" i="12"/>
  <c r="B109" i="12"/>
  <c r="D108" i="12"/>
  <c r="C108" i="12"/>
  <c r="B108" i="12"/>
  <c r="D107" i="12"/>
  <c r="C107" i="12"/>
  <c r="B107" i="12"/>
  <c r="D106" i="12"/>
  <c r="C106" i="12"/>
  <c r="B106" i="12"/>
  <c r="D105" i="12"/>
  <c r="C105" i="12"/>
  <c r="B105" i="12"/>
  <c r="D104" i="12"/>
  <c r="C104" i="12"/>
  <c r="B104" i="12"/>
  <c r="D103" i="12"/>
  <c r="C103" i="12"/>
  <c r="B103" i="12"/>
  <c r="D102" i="12"/>
  <c r="C102" i="12"/>
  <c r="B102" i="12"/>
  <c r="D101" i="12"/>
  <c r="C101" i="12"/>
  <c r="B101" i="12"/>
  <c r="D100" i="12"/>
  <c r="C100" i="12"/>
  <c r="B100" i="12"/>
  <c r="D99" i="12"/>
  <c r="C99" i="12"/>
  <c r="B99" i="12"/>
  <c r="D98" i="12"/>
  <c r="C98" i="12"/>
  <c r="B98" i="12"/>
  <c r="D97" i="12"/>
  <c r="C97" i="12"/>
  <c r="B97" i="12"/>
  <c r="D96" i="12"/>
  <c r="C96" i="12"/>
  <c r="B96" i="12"/>
  <c r="D95" i="12"/>
  <c r="C95" i="12"/>
  <c r="B95" i="12"/>
  <c r="D94" i="12"/>
  <c r="C94" i="12"/>
  <c r="B94" i="12"/>
  <c r="D93" i="12"/>
  <c r="C93" i="12"/>
  <c r="B93" i="12"/>
  <c r="D92" i="12"/>
  <c r="C92" i="12"/>
  <c r="B92" i="12"/>
  <c r="D91" i="12"/>
  <c r="C91" i="12"/>
  <c r="B91" i="12"/>
  <c r="D90" i="12"/>
  <c r="C90" i="12"/>
  <c r="B90" i="12"/>
  <c r="D89" i="12"/>
  <c r="C89" i="12"/>
  <c r="B89" i="12"/>
  <c r="D88" i="12"/>
  <c r="C88" i="12"/>
  <c r="B88" i="12"/>
  <c r="D87" i="12"/>
  <c r="C87" i="12"/>
  <c r="B87" i="12"/>
  <c r="D86" i="12"/>
  <c r="C86" i="12"/>
  <c r="B86" i="12"/>
  <c r="D85" i="12"/>
  <c r="C85" i="12"/>
  <c r="B85" i="12"/>
  <c r="D84" i="12"/>
  <c r="C84" i="12"/>
  <c r="B84" i="12"/>
  <c r="D83" i="12"/>
  <c r="C83" i="12"/>
  <c r="B83" i="12"/>
  <c r="D82" i="12"/>
  <c r="C82" i="12"/>
  <c r="B82" i="12"/>
  <c r="D81" i="12"/>
  <c r="C81" i="12"/>
  <c r="B81" i="12"/>
  <c r="D80" i="12"/>
  <c r="C80" i="12"/>
  <c r="B80" i="12"/>
  <c r="D79" i="12"/>
  <c r="C79" i="12"/>
  <c r="B79" i="12"/>
  <c r="D78" i="12"/>
  <c r="C78" i="12"/>
  <c r="B78" i="12"/>
  <c r="D77" i="12"/>
  <c r="C77" i="12"/>
  <c r="B77" i="12"/>
  <c r="D76" i="12"/>
  <c r="C76" i="12"/>
  <c r="B76" i="12"/>
  <c r="D75" i="12"/>
  <c r="C75" i="12"/>
  <c r="B75" i="12"/>
  <c r="D74" i="12"/>
  <c r="C74" i="12"/>
  <c r="B74" i="12"/>
  <c r="D73" i="12"/>
  <c r="C73" i="12"/>
  <c r="B73" i="12"/>
  <c r="D72" i="12"/>
  <c r="C72" i="12"/>
  <c r="B72" i="12"/>
  <c r="D71" i="12"/>
  <c r="C71" i="12"/>
  <c r="B71" i="12"/>
  <c r="D70" i="12"/>
  <c r="C70" i="12"/>
  <c r="B70" i="12"/>
  <c r="D69" i="12"/>
  <c r="C69" i="12"/>
  <c r="B69" i="12"/>
  <c r="D68" i="12"/>
  <c r="C68" i="12"/>
  <c r="B68" i="12"/>
  <c r="D67" i="12"/>
  <c r="C67" i="12"/>
  <c r="B67" i="12"/>
  <c r="D66" i="12"/>
  <c r="C66" i="12"/>
  <c r="B66" i="12"/>
  <c r="D65" i="12"/>
  <c r="C65" i="12"/>
  <c r="B65" i="12"/>
  <c r="D64" i="12"/>
  <c r="C64" i="12"/>
  <c r="B64" i="12"/>
  <c r="D63" i="12"/>
  <c r="C63" i="12"/>
  <c r="B63" i="12"/>
  <c r="C62" i="12"/>
  <c r="B62" i="12"/>
  <c r="C61" i="12"/>
  <c r="B61" i="12"/>
  <c r="C60" i="12"/>
  <c r="B60" i="12"/>
  <c r="C59" i="12"/>
  <c r="B59" i="12"/>
  <c r="C58" i="12"/>
  <c r="B58" i="12"/>
  <c r="C57" i="12"/>
  <c r="B57" i="12"/>
  <c r="C56" i="12"/>
  <c r="B56" i="12"/>
  <c r="C55" i="12"/>
  <c r="B55" i="12"/>
  <c r="C54" i="12"/>
  <c r="B54" i="12"/>
  <c r="C53" i="12"/>
  <c r="B53" i="12"/>
  <c r="C52" i="12"/>
  <c r="B52" i="12"/>
  <c r="C51" i="12"/>
  <c r="B51" i="12"/>
  <c r="D50" i="12"/>
  <c r="C50" i="12"/>
  <c r="D49" i="12"/>
  <c r="C49" i="12"/>
  <c r="D48" i="12"/>
  <c r="C48" i="12"/>
  <c r="D47" i="12"/>
  <c r="C47" i="12"/>
  <c r="D46" i="12"/>
  <c r="C46" i="12"/>
  <c r="D45" i="12"/>
  <c r="C45" i="12"/>
  <c r="D44" i="12"/>
  <c r="C44" i="12"/>
  <c r="D43" i="12"/>
  <c r="C43" i="12"/>
  <c r="D42" i="12"/>
  <c r="C42" i="12"/>
  <c r="D41" i="12"/>
  <c r="C41" i="12"/>
  <c r="D40" i="12"/>
  <c r="C40" i="12"/>
  <c r="D39" i="12"/>
  <c r="C39" i="12"/>
  <c r="D38" i="12"/>
  <c r="C38" i="12"/>
  <c r="D37" i="12"/>
  <c r="C37" i="12"/>
  <c r="D36" i="12"/>
  <c r="C36" i="12"/>
  <c r="D35" i="12"/>
  <c r="C35" i="12"/>
  <c r="D34" i="12"/>
  <c r="C34" i="12"/>
  <c r="D33" i="12"/>
  <c r="C33" i="12"/>
  <c r="D32" i="12"/>
  <c r="C32" i="12"/>
  <c r="D31" i="12"/>
  <c r="C31" i="12"/>
  <c r="D30" i="12"/>
  <c r="C30" i="12"/>
  <c r="D29" i="12"/>
  <c r="C29" i="12"/>
  <c r="D28" i="12"/>
  <c r="C28" i="12"/>
  <c r="D27" i="12"/>
  <c r="C27" i="12"/>
  <c r="D26" i="12"/>
  <c r="C26" i="12"/>
  <c r="D25" i="12"/>
  <c r="C25" i="12"/>
  <c r="D24" i="12"/>
  <c r="C24" i="12"/>
  <c r="D23" i="12"/>
  <c r="C23" i="12"/>
  <c r="D22" i="12"/>
  <c r="C22" i="12"/>
  <c r="D21" i="12"/>
  <c r="C21" i="12"/>
  <c r="D20" i="12"/>
  <c r="C20" i="12"/>
  <c r="D19" i="12"/>
  <c r="C19" i="12"/>
  <c r="D18" i="12"/>
  <c r="C18" i="12"/>
  <c r="D17" i="12"/>
  <c r="C17" i="12"/>
  <c r="D16" i="12"/>
  <c r="C16" i="12"/>
  <c r="D15" i="12"/>
  <c r="C15" i="12"/>
  <c r="D14" i="12"/>
  <c r="C14" i="12"/>
  <c r="D13" i="12"/>
  <c r="C13" i="12"/>
  <c r="D12" i="12"/>
  <c r="C12" i="12"/>
  <c r="D11" i="12"/>
  <c r="C11" i="12"/>
  <c r="B11" i="12"/>
  <c r="D210" i="11"/>
  <c r="C210" i="11"/>
  <c r="B210" i="11"/>
  <c r="D209" i="11"/>
  <c r="C209" i="11"/>
  <c r="B209" i="11"/>
  <c r="D208" i="11"/>
  <c r="C208" i="11"/>
  <c r="B208" i="11"/>
  <c r="D207" i="11"/>
  <c r="C207" i="11"/>
  <c r="B207" i="11"/>
  <c r="D206" i="11"/>
  <c r="C206" i="11"/>
  <c r="B206" i="11"/>
  <c r="D205" i="11"/>
  <c r="C205" i="11"/>
  <c r="B205" i="11"/>
  <c r="D204" i="11"/>
  <c r="C204" i="11"/>
  <c r="B204" i="11"/>
  <c r="D203" i="11"/>
  <c r="C203" i="11"/>
  <c r="B203" i="11"/>
  <c r="D202" i="11"/>
  <c r="C202" i="11"/>
  <c r="B202" i="11"/>
  <c r="D201" i="11"/>
  <c r="C201" i="11"/>
  <c r="B201" i="11"/>
  <c r="D200" i="11"/>
  <c r="C200" i="11"/>
  <c r="B200" i="11"/>
  <c r="D199" i="11"/>
  <c r="C199" i="11"/>
  <c r="B199" i="11"/>
  <c r="D198" i="11"/>
  <c r="C198" i="11"/>
  <c r="B198" i="11"/>
  <c r="D197" i="11"/>
  <c r="C197" i="11"/>
  <c r="B197" i="11"/>
  <c r="D196" i="11"/>
  <c r="C196" i="11"/>
  <c r="B196" i="11"/>
  <c r="D195" i="11"/>
  <c r="C195" i="11"/>
  <c r="B195" i="11"/>
  <c r="D194" i="11"/>
  <c r="C194" i="11"/>
  <c r="B194" i="11"/>
  <c r="D193" i="11"/>
  <c r="C193" i="11"/>
  <c r="B193" i="11"/>
  <c r="D192" i="11"/>
  <c r="C192" i="11"/>
  <c r="B192" i="11"/>
  <c r="D191" i="11"/>
  <c r="C191" i="11"/>
  <c r="B191" i="11"/>
  <c r="D190" i="11"/>
  <c r="C190" i="11"/>
  <c r="B190" i="11"/>
  <c r="D189" i="11"/>
  <c r="C189" i="11"/>
  <c r="B189" i="11"/>
  <c r="D188" i="11"/>
  <c r="C188" i="11"/>
  <c r="B188" i="11"/>
  <c r="D187" i="11"/>
  <c r="C187" i="11"/>
  <c r="B187" i="11"/>
  <c r="D186" i="11"/>
  <c r="C186" i="11"/>
  <c r="B186" i="11"/>
  <c r="D185" i="11"/>
  <c r="C185" i="11"/>
  <c r="B185" i="11"/>
  <c r="D184" i="11"/>
  <c r="C184" i="11"/>
  <c r="B184" i="11"/>
  <c r="D183" i="11"/>
  <c r="C183" i="11"/>
  <c r="B183" i="11"/>
  <c r="D182" i="11"/>
  <c r="C182" i="11"/>
  <c r="B182" i="11"/>
  <c r="D181" i="11"/>
  <c r="C181" i="11"/>
  <c r="B181" i="11"/>
  <c r="D180" i="11"/>
  <c r="C180" i="11"/>
  <c r="B180" i="11"/>
  <c r="D179" i="11"/>
  <c r="C179" i="11"/>
  <c r="B179" i="11"/>
  <c r="D178" i="11"/>
  <c r="C178" i="11"/>
  <c r="B178" i="11"/>
  <c r="D177" i="11"/>
  <c r="C177" i="11"/>
  <c r="B177" i="11"/>
  <c r="D176" i="11"/>
  <c r="C176" i="11"/>
  <c r="B176" i="11"/>
  <c r="D175" i="11"/>
  <c r="C175" i="11"/>
  <c r="B175" i="11"/>
  <c r="D174" i="11"/>
  <c r="C174" i="11"/>
  <c r="B174" i="11"/>
  <c r="D173" i="11"/>
  <c r="C173" i="11"/>
  <c r="B173" i="11"/>
  <c r="D172" i="11"/>
  <c r="C172" i="11"/>
  <c r="B172" i="11"/>
  <c r="D171" i="11"/>
  <c r="C171" i="11"/>
  <c r="B171" i="11"/>
  <c r="D170" i="11"/>
  <c r="C170" i="11"/>
  <c r="B170" i="11"/>
  <c r="D169" i="11"/>
  <c r="C169" i="11"/>
  <c r="B169" i="11"/>
  <c r="D168" i="11"/>
  <c r="C168" i="11"/>
  <c r="B168" i="11"/>
  <c r="D167" i="11"/>
  <c r="C167" i="11"/>
  <c r="B167" i="11"/>
  <c r="D166" i="11"/>
  <c r="C166" i="11"/>
  <c r="B166" i="11"/>
  <c r="D165" i="11"/>
  <c r="C165" i="11"/>
  <c r="B165" i="11"/>
  <c r="D164" i="11"/>
  <c r="C164" i="11"/>
  <c r="B164" i="11"/>
  <c r="D163" i="11"/>
  <c r="C163" i="11"/>
  <c r="B163" i="11"/>
  <c r="D162" i="11"/>
  <c r="C162" i="11"/>
  <c r="B162" i="11"/>
  <c r="D161" i="11"/>
  <c r="C161" i="11"/>
  <c r="B161" i="11"/>
  <c r="D160" i="11"/>
  <c r="C160" i="11"/>
  <c r="B160" i="11"/>
  <c r="D159" i="11"/>
  <c r="C159" i="11"/>
  <c r="B159" i="11"/>
  <c r="D158" i="11"/>
  <c r="C158" i="11"/>
  <c r="B158" i="11"/>
  <c r="D157" i="11"/>
  <c r="C157" i="11"/>
  <c r="B157" i="11"/>
  <c r="D156" i="11"/>
  <c r="C156" i="11"/>
  <c r="B156" i="11"/>
  <c r="D155" i="11"/>
  <c r="C155" i="11"/>
  <c r="B155" i="11"/>
  <c r="D154" i="11"/>
  <c r="C154" i="11"/>
  <c r="B154" i="11"/>
  <c r="D153" i="11"/>
  <c r="C153" i="11"/>
  <c r="B153" i="11"/>
  <c r="D152" i="11"/>
  <c r="C152" i="11"/>
  <c r="B152" i="11"/>
  <c r="D151" i="11"/>
  <c r="C151" i="11"/>
  <c r="B151" i="11"/>
  <c r="D150" i="11"/>
  <c r="C150" i="11"/>
  <c r="B150" i="11"/>
  <c r="D149" i="11"/>
  <c r="C149" i="11"/>
  <c r="B149" i="11"/>
  <c r="D148" i="11"/>
  <c r="C148" i="11"/>
  <c r="B148" i="11"/>
  <c r="D147" i="11"/>
  <c r="C147" i="11"/>
  <c r="B147" i="11"/>
  <c r="D146" i="11"/>
  <c r="C146" i="11"/>
  <c r="B146" i="11"/>
  <c r="D145" i="11"/>
  <c r="C145" i="11"/>
  <c r="B145" i="11"/>
  <c r="D144" i="11"/>
  <c r="C144" i="11"/>
  <c r="B144" i="11"/>
  <c r="D143" i="11"/>
  <c r="C143" i="11"/>
  <c r="B143" i="11"/>
  <c r="D142" i="11"/>
  <c r="C142" i="11"/>
  <c r="B142" i="11"/>
  <c r="D141" i="11"/>
  <c r="C141" i="11"/>
  <c r="B141" i="11"/>
  <c r="D140" i="11"/>
  <c r="C140" i="11"/>
  <c r="B140" i="11"/>
  <c r="D139" i="11"/>
  <c r="C139" i="11"/>
  <c r="B139" i="11"/>
  <c r="D138" i="11"/>
  <c r="C138" i="11"/>
  <c r="B138" i="11"/>
  <c r="D137" i="11"/>
  <c r="C137" i="11"/>
  <c r="B137" i="11"/>
  <c r="D136" i="11"/>
  <c r="C136" i="11"/>
  <c r="B136" i="11"/>
  <c r="D135" i="11"/>
  <c r="C135" i="11"/>
  <c r="B135" i="11"/>
  <c r="D134" i="11"/>
  <c r="C134" i="11"/>
  <c r="B134" i="11"/>
  <c r="D133" i="11"/>
  <c r="C133" i="11"/>
  <c r="B133" i="11"/>
  <c r="D132" i="11"/>
  <c r="C132" i="11"/>
  <c r="B132" i="11"/>
  <c r="D131" i="11"/>
  <c r="C131" i="11"/>
  <c r="B131" i="11"/>
  <c r="D130" i="11"/>
  <c r="C130" i="11"/>
  <c r="B130" i="11"/>
  <c r="D129" i="11"/>
  <c r="C129" i="11"/>
  <c r="B129" i="11"/>
  <c r="D128" i="11"/>
  <c r="C128" i="11"/>
  <c r="B128" i="11"/>
  <c r="D127" i="11"/>
  <c r="C127" i="11"/>
  <c r="B127" i="11"/>
  <c r="D126" i="11"/>
  <c r="C126" i="11"/>
  <c r="B126" i="11"/>
  <c r="D125" i="11"/>
  <c r="C125" i="11"/>
  <c r="B125" i="11"/>
  <c r="D124" i="11"/>
  <c r="C124" i="11"/>
  <c r="B124" i="11"/>
  <c r="D123" i="11"/>
  <c r="C123" i="11"/>
  <c r="B123" i="11"/>
  <c r="D122" i="11"/>
  <c r="C122" i="11"/>
  <c r="B122" i="11"/>
  <c r="D121" i="11"/>
  <c r="C121" i="11"/>
  <c r="B121" i="11"/>
  <c r="D120" i="11"/>
  <c r="C120" i="11"/>
  <c r="B120" i="11"/>
  <c r="D119" i="11"/>
  <c r="C119" i="11"/>
  <c r="B119" i="11"/>
  <c r="D118" i="11"/>
  <c r="C118" i="11"/>
  <c r="B118" i="11"/>
  <c r="D117" i="11"/>
  <c r="C117" i="11"/>
  <c r="B117" i="11"/>
  <c r="D116" i="11"/>
  <c r="C116" i="11"/>
  <c r="B116" i="11"/>
  <c r="D115" i="11"/>
  <c r="C115" i="11"/>
  <c r="B115" i="11"/>
  <c r="D114" i="11"/>
  <c r="C114" i="11"/>
  <c r="B114" i="11"/>
  <c r="D113" i="11"/>
  <c r="C113" i="11"/>
  <c r="B113" i="11"/>
  <c r="D112" i="11"/>
  <c r="C112" i="11"/>
  <c r="B112" i="11"/>
  <c r="D111" i="11"/>
  <c r="C111" i="11"/>
  <c r="B111" i="11"/>
  <c r="D110" i="11"/>
  <c r="C110" i="11"/>
  <c r="B110" i="11"/>
  <c r="D109" i="11"/>
  <c r="C109" i="11"/>
  <c r="B109" i="11"/>
  <c r="D108" i="11"/>
  <c r="C108" i="11"/>
  <c r="B108" i="11"/>
  <c r="D107" i="11"/>
  <c r="C107" i="11"/>
  <c r="B107" i="11"/>
  <c r="D106" i="11"/>
  <c r="C106" i="11"/>
  <c r="B106" i="11"/>
  <c r="D105" i="11"/>
  <c r="C105" i="11"/>
  <c r="B105" i="11"/>
  <c r="D104" i="11"/>
  <c r="C104" i="11"/>
  <c r="B104" i="11"/>
  <c r="D103" i="11"/>
  <c r="C103" i="11"/>
  <c r="B103" i="11"/>
  <c r="D102" i="11"/>
  <c r="C102" i="11"/>
  <c r="B102" i="11"/>
  <c r="D101" i="11"/>
  <c r="C101" i="11"/>
  <c r="B101" i="11"/>
  <c r="D100" i="11"/>
  <c r="C100" i="11"/>
  <c r="B100" i="11"/>
  <c r="D99" i="11"/>
  <c r="C99" i="11"/>
  <c r="B99" i="11"/>
  <c r="D98" i="11"/>
  <c r="C98" i="11"/>
  <c r="B98" i="11"/>
  <c r="D97" i="11"/>
  <c r="C97" i="11"/>
  <c r="B97" i="11"/>
  <c r="D96" i="11"/>
  <c r="C96" i="11"/>
  <c r="B96" i="11"/>
  <c r="D95" i="11"/>
  <c r="C95" i="11"/>
  <c r="B95" i="11"/>
  <c r="D94" i="11"/>
  <c r="C94" i="11"/>
  <c r="B94" i="11"/>
  <c r="D93" i="11"/>
  <c r="C93" i="11"/>
  <c r="B93" i="11"/>
  <c r="D92" i="11"/>
  <c r="C92" i="11"/>
  <c r="B92" i="11"/>
  <c r="D91" i="11"/>
  <c r="C91" i="11"/>
  <c r="B91" i="11"/>
  <c r="D90" i="11"/>
  <c r="C90" i="11"/>
  <c r="B90" i="11"/>
  <c r="D89" i="11"/>
  <c r="C89" i="11"/>
  <c r="B89" i="11"/>
  <c r="D88" i="11"/>
  <c r="C88" i="11"/>
  <c r="B88" i="11"/>
  <c r="D87" i="11"/>
  <c r="C87" i="11"/>
  <c r="B87" i="11"/>
  <c r="D86" i="11"/>
  <c r="C86" i="11"/>
  <c r="B86" i="11"/>
  <c r="D85" i="11"/>
  <c r="C85" i="11"/>
  <c r="B85" i="11"/>
  <c r="D84" i="11"/>
  <c r="C84" i="11"/>
  <c r="B84" i="11"/>
  <c r="D83" i="11"/>
  <c r="C83" i="11"/>
  <c r="B83" i="11"/>
  <c r="D82" i="11"/>
  <c r="C82" i="11"/>
  <c r="B82" i="11"/>
  <c r="D81" i="11"/>
  <c r="C81" i="11"/>
  <c r="B81" i="11"/>
  <c r="D80" i="11"/>
  <c r="C80" i="11"/>
  <c r="B80" i="11"/>
  <c r="D79" i="11"/>
  <c r="C79" i="11"/>
  <c r="B79" i="11"/>
  <c r="D78" i="11"/>
  <c r="C78" i="11"/>
  <c r="B78" i="11"/>
  <c r="D77" i="11"/>
  <c r="C77" i="11"/>
  <c r="B77" i="11"/>
  <c r="D76" i="11"/>
  <c r="C76" i="11"/>
  <c r="B76" i="11"/>
  <c r="D75" i="11"/>
  <c r="C75" i="11"/>
  <c r="B75" i="11"/>
  <c r="D74" i="11"/>
  <c r="C74" i="11"/>
  <c r="B74" i="11"/>
  <c r="D73" i="11"/>
  <c r="C73" i="11"/>
  <c r="B73" i="11"/>
  <c r="D72" i="11"/>
  <c r="C72" i="11"/>
  <c r="B72" i="11"/>
  <c r="D71" i="11"/>
  <c r="C71" i="11"/>
  <c r="B71" i="11"/>
  <c r="D70" i="11"/>
  <c r="C70" i="11"/>
  <c r="B70" i="11"/>
  <c r="D69" i="11"/>
  <c r="C69" i="11"/>
  <c r="B69" i="11"/>
  <c r="D68" i="11"/>
  <c r="C68" i="11"/>
  <c r="B68" i="11"/>
  <c r="D67" i="11"/>
  <c r="C67" i="11"/>
  <c r="B67" i="11"/>
  <c r="D66" i="11"/>
  <c r="C66" i="11"/>
  <c r="B66" i="11"/>
  <c r="D65" i="11"/>
  <c r="C65" i="11"/>
  <c r="B65" i="11"/>
  <c r="D64" i="11"/>
  <c r="C64" i="11"/>
  <c r="B64" i="11"/>
  <c r="D63" i="11"/>
  <c r="C63" i="11"/>
  <c r="B63" i="11"/>
  <c r="D62" i="11"/>
  <c r="C62" i="11"/>
  <c r="B62" i="11"/>
  <c r="D61" i="11"/>
  <c r="C61" i="11"/>
  <c r="B61" i="11"/>
  <c r="D60" i="11"/>
  <c r="C60" i="11"/>
  <c r="B60" i="11"/>
  <c r="D59" i="11"/>
  <c r="C59" i="11"/>
  <c r="B59" i="11"/>
  <c r="D58" i="11"/>
  <c r="C58" i="11"/>
  <c r="B58" i="11"/>
  <c r="D57" i="11"/>
  <c r="C57" i="11"/>
  <c r="B57" i="11"/>
  <c r="D56" i="11"/>
  <c r="C56" i="11"/>
  <c r="B56" i="11"/>
  <c r="D55" i="11"/>
  <c r="C55" i="11"/>
  <c r="B55" i="11"/>
  <c r="D54" i="11"/>
  <c r="C54" i="11"/>
  <c r="B54" i="11"/>
  <c r="D53" i="11"/>
  <c r="C53" i="11"/>
  <c r="B53" i="11"/>
  <c r="D52" i="11"/>
  <c r="C52" i="11"/>
  <c r="B52" i="11"/>
  <c r="D51" i="11"/>
  <c r="C51" i="11"/>
  <c r="B51" i="11"/>
  <c r="D50" i="11"/>
  <c r="C50" i="11"/>
  <c r="D49" i="11"/>
  <c r="C49" i="11"/>
  <c r="D48" i="11"/>
  <c r="C48" i="11"/>
  <c r="D47" i="11"/>
  <c r="C47" i="11"/>
  <c r="D46" i="11"/>
  <c r="C46" i="11"/>
  <c r="D45" i="11"/>
  <c r="C45" i="11"/>
  <c r="D44" i="11"/>
  <c r="C44" i="11"/>
  <c r="D43" i="11"/>
  <c r="C43" i="11"/>
  <c r="D42" i="11"/>
  <c r="C42" i="11"/>
  <c r="D41" i="11"/>
  <c r="C41" i="11"/>
  <c r="D40" i="11"/>
  <c r="C40" i="11"/>
  <c r="D39" i="11"/>
  <c r="C39" i="11"/>
  <c r="D38" i="11"/>
  <c r="C38" i="11"/>
  <c r="D37" i="11"/>
  <c r="C37" i="11"/>
  <c r="D36" i="11"/>
  <c r="C36" i="11"/>
  <c r="D35" i="11"/>
  <c r="C35" i="11"/>
  <c r="D34" i="11"/>
  <c r="C34" i="11"/>
  <c r="D33" i="11"/>
  <c r="C33" i="11"/>
  <c r="D32" i="11"/>
  <c r="C32" i="11"/>
  <c r="D31" i="11"/>
  <c r="C31" i="11"/>
  <c r="D30" i="11"/>
  <c r="C30" i="11"/>
  <c r="D29" i="11"/>
  <c r="C29" i="11"/>
  <c r="D28" i="11"/>
  <c r="C28" i="11"/>
  <c r="D27" i="11"/>
  <c r="C27" i="11"/>
  <c r="D26" i="11"/>
  <c r="C26" i="11"/>
  <c r="D25" i="11"/>
  <c r="C25" i="11"/>
  <c r="D24" i="11"/>
  <c r="C24" i="11"/>
  <c r="D23" i="11"/>
  <c r="C23" i="11"/>
  <c r="D22" i="11"/>
  <c r="C22" i="11"/>
  <c r="D21" i="11"/>
  <c r="C21" i="11"/>
  <c r="D20" i="11"/>
  <c r="C20" i="11"/>
  <c r="D19" i="11"/>
  <c r="C19" i="11"/>
  <c r="D18" i="11"/>
  <c r="C18" i="11"/>
  <c r="D17" i="11"/>
  <c r="C17" i="11"/>
  <c r="D16" i="11"/>
  <c r="C16" i="11"/>
  <c r="D15" i="11"/>
  <c r="C15" i="11"/>
  <c r="D14" i="11"/>
  <c r="C14" i="11"/>
  <c r="D13" i="11"/>
  <c r="C13" i="11"/>
  <c r="D12" i="11"/>
  <c r="C12" i="11"/>
  <c r="D11" i="11"/>
  <c r="C11" i="11"/>
  <c r="B11" i="11"/>
  <c r="D210" i="10"/>
  <c r="C210" i="10"/>
  <c r="B210" i="10"/>
  <c r="D209" i="10"/>
  <c r="C209" i="10"/>
  <c r="B209" i="10"/>
  <c r="D208" i="10"/>
  <c r="C208" i="10"/>
  <c r="B208" i="10"/>
  <c r="D207" i="10"/>
  <c r="C207" i="10"/>
  <c r="B207" i="10"/>
  <c r="D206" i="10"/>
  <c r="C206" i="10"/>
  <c r="B206" i="10"/>
  <c r="D205" i="10"/>
  <c r="C205" i="10"/>
  <c r="B205" i="10"/>
  <c r="D204" i="10"/>
  <c r="C204" i="10"/>
  <c r="B204" i="10"/>
  <c r="D203" i="10"/>
  <c r="C203" i="10"/>
  <c r="B203" i="10"/>
  <c r="D202" i="10"/>
  <c r="C202" i="10"/>
  <c r="B202" i="10"/>
  <c r="D201" i="10"/>
  <c r="C201" i="10"/>
  <c r="B201" i="10"/>
  <c r="D200" i="10"/>
  <c r="C200" i="10"/>
  <c r="B200" i="10"/>
  <c r="D199" i="10"/>
  <c r="C199" i="10"/>
  <c r="B199" i="10"/>
  <c r="D198" i="10"/>
  <c r="C198" i="10"/>
  <c r="B198" i="10"/>
  <c r="D197" i="10"/>
  <c r="C197" i="10"/>
  <c r="B197" i="10"/>
  <c r="D196" i="10"/>
  <c r="C196" i="10"/>
  <c r="B196" i="10"/>
  <c r="D195" i="10"/>
  <c r="C195" i="10"/>
  <c r="B195" i="10"/>
  <c r="D194" i="10"/>
  <c r="C194" i="10"/>
  <c r="B194" i="10"/>
  <c r="D193" i="10"/>
  <c r="C193" i="10"/>
  <c r="B193" i="10"/>
  <c r="D192" i="10"/>
  <c r="C192" i="10"/>
  <c r="B192" i="10"/>
  <c r="D191" i="10"/>
  <c r="C191" i="10"/>
  <c r="B191" i="10"/>
  <c r="D190" i="10"/>
  <c r="C190" i="10"/>
  <c r="B190" i="10"/>
  <c r="D189" i="10"/>
  <c r="C189" i="10"/>
  <c r="B189" i="10"/>
  <c r="D188" i="10"/>
  <c r="C188" i="10"/>
  <c r="B188" i="10"/>
  <c r="D187" i="10"/>
  <c r="C187" i="10"/>
  <c r="B187" i="10"/>
  <c r="D186" i="10"/>
  <c r="C186" i="10"/>
  <c r="B186" i="10"/>
  <c r="D185" i="10"/>
  <c r="C185" i="10"/>
  <c r="B185" i="10"/>
  <c r="D184" i="10"/>
  <c r="C184" i="10"/>
  <c r="B184" i="10"/>
  <c r="D183" i="10"/>
  <c r="C183" i="10"/>
  <c r="B183" i="10"/>
  <c r="D182" i="10"/>
  <c r="C182" i="10"/>
  <c r="B182" i="10"/>
  <c r="D181" i="10"/>
  <c r="C181" i="10"/>
  <c r="B181" i="10"/>
  <c r="D180" i="10"/>
  <c r="C180" i="10"/>
  <c r="B180" i="10"/>
  <c r="D179" i="10"/>
  <c r="C179" i="10"/>
  <c r="B179" i="10"/>
  <c r="D178" i="10"/>
  <c r="C178" i="10"/>
  <c r="B178" i="10"/>
  <c r="D177" i="10"/>
  <c r="C177" i="10"/>
  <c r="B177" i="10"/>
  <c r="D176" i="10"/>
  <c r="C176" i="10"/>
  <c r="B176" i="10"/>
  <c r="D175" i="10"/>
  <c r="C175" i="10"/>
  <c r="B175" i="10"/>
  <c r="D174" i="10"/>
  <c r="C174" i="10"/>
  <c r="B174" i="10"/>
  <c r="D173" i="10"/>
  <c r="C173" i="10"/>
  <c r="B173" i="10"/>
  <c r="D172" i="10"/>
  <c r="C172" i="10"/>
  <c r="B172" i="10"/>
  <c r="D171" i="10"/>
  <c r="C171" i="10"/>
  <c r="B171" i="10"/>
  <c r="D170" i="10"/>
  <c r="C170" i="10"/>
  <c r="B170" i="10"/>
  <c r="D169" i="10"/>
  <c r="C169" i="10"/>
  <c r="B169" i="10"/>
  <c r="D168" i="10"/>
  <c r="C168" i="10"/>
  <c r="B168" i="10"/>
  <c r="D167" i="10"/>
  <c r="C167" i="10"/>
  <c r="B167" i="10"/>
  <c r="D166" i="10"/>
  <c r="C166" i="10"/>
  <c r="B166" i="10"/>
  <c r="D165" i="10"/>
  <c r="C165" i="10"/>
  <c r="B165" i="10"/>
  <c r="D164" i="10"/>
  <c r="C164" i="10"/>
  <c r="B164" i="10"/>
  <c r="D163" i="10"/>
  <c r="C163" i="10"/>
  <c r="B163" i="10"/>
  <c r="D162" i="10"/>
  <c r="C162" i="10"/>
  <c r="B162" i="10"/>
  <c r="D161" i="10"/>
  <c r="C161" i="10"/>
  <c r="B161" i="10"/>
  <c r="D160" i="10"/>
  <c r="C160" i="10"/>
  <c r="B160" i="10"/>
  <c r="D159" i="10"/>
  <c r="C159" i="10"/>
  <c r="B159" i="10"/>
  <c r="D158" i="10"/>
  <c r="C158" i="10"/>
  <c r="B158" i="10"/>
  <c r="D157" i="10"/>
  <c r="C157" i="10"/>
  <c r="B157" i="10"/>
  <c r="D156" i="10"/>
  <c r="C156" i="10"/>
  <c r="B156" i="10"/>
  <c r="D155" i="10"/>
  <c r="C155" i="10"/>
  <c r="B155" i="10"/>
  <c r="D154" i="10"/>
  <c r="C154" i="10"/>
  <c r="B154" i="10"/>
  <c r="D153" i="10"/>
  <c r="C153" i="10"/>
  <c r="B153" i="10"/>
  <c r="D152" i="10"/>
  <c r="C152" i="10"/>
  <c r="B152" i="10"/>
  <c r="D151" i="10"/>
  <c r="C151" i="10"/>
  <c r="B151" i="10"/>
  <c r="D150" i="10"/>
  <c r="C150" i="10"/>
  <c r="B150" i="10"/>
  <c r="D149" i="10"/>
  <c r="C149" i="10"/>
  <c r="B149" i="10"/>
  <c r="D148" i="10"/>
  <c r="C148" i="10"/>
  <c r="B148" i="10"/>
  <c r="D147" i="10"/>
  <c r="C147" i="10"/>
  <c r="B147" i="10"/>
  <c r="D146" i="10"/>
  <c r="C146" i="10"/>
  <c r="B146" i="10"/>
  <c r="D145" i="10"/>
  <c r="C145" i="10"/>
  <c r="B145" i="10"/>
  <c r="D144" i="10"/>
  <c r="C144" i="10"/>
  <c r="B144" i="10"/>
  <c r="D143" i="10"/>
  <c r="C143" i="10"/>
  <c r="B143" i="10"/>
  <c r="D142" i="10"/>
  <c r="C142" i="10"/>
  <c r="B142" i="10"/>
  <c r="D141" i="10"/>
  <c r="C141" i="10"/>
  <c r="B141" i="10"/>
  <c r="D140" i="10"/>
  <c r="C140" i="10"/>
  <c r="B140" i="10"/>
  <c r="D139" i="10"/>
  <c r="C139" i="10"/>
  <c r="B139" i="10"/>
  <c r="D138" i="10"/>
  <c r="C138" i="10"/>
  <c r="B138" i="10"/>
  <c r="D137" i="10"/>
  <c r="C137" i="10"/>
  <c r="B137" i="10"/>
  <c r="D136" i="10"/>
  <c r="C136" i="10"/>
  <c r="B136" i="10"/>
  <c r="D135" i="10"/>
  <c r="C135" i="10"/>
  <c r="B135" i="10"/>
  <c r="D134" i="10"/>
  <c r="C134" i="10"/>
  <c r="B134" i="10"/>
  <c r="D133" i="10"/>
  <c r="C133" i="10"/>
  <c r="B133" i="10"/>
  <c r="D132" i="10"/>
  <c r="C132" i="10"/>
  <c r="B132" i="10"/>
  <c r="D131" i="10"/>
  <c r="C131" i="10"/>
  <c r="B131" i="10"/>
  <c r="D130" i="10"/>
  <c r="C130" i="10"/>
  <c r="B130" i="10"/>
  <c r="D129" i="10"/>
  <c r="C129" i="10"/>
  <c r="B129" i="10"/>
  <c r="D128" i="10"/>
  <c r="C128" i="10"/>
  <c r="B128" i="10"/>
  <c r="D127" i="10"/>
  <c r="C127" i="10"/>
  <c r="B127" i="10"/>
  <c r="D126" i="10"/>
  <c r="C126" i="10"/>
  <c r="B126" i="10"/>
  <c r="D125" i="10"/>
  <c r="C125" i="10"/>
  <c r="B125" i="10"/>
  <c r="D124" i="10"/>
  <c r="C124" i="10"/>
  <c r="B124" i="10"/>
  <c r="D123" i="10"/>
  <c r="C123" i="10"/>
  <c r="B123" i="10"/>
  <c r="D122" i="10"/>
  <c r="C122" i="10"/>
  <c r="B122" i="10"/>
  <c r="D121" i="10"/>
  <c r="C121" i="10"/>
  <c r="B121" i="10"/>
  <c r="D120" i="10"/>
  <c r="C120" i="10"/>
  <c r="B120" i="10"/>
  <c r="D119" i="10"/>
  <c r="C119" i="10"/>
  <c r="B119" i="10"/>
  <c r="D118" i="10"/>
  <c r="C118" i="10"/>
  <c r="B118" i="10"/>
  <c r="D117" i="10"/>
  <c r="C117" i="10"/>
  <c r="B117" i="10"/>
  <c r="D116" i="10"/>
  <c r="C116" i="10"/>
  <c r="B116" i="10"/>
  <c r="D115" i="10"/>
  <c r="C115" i="10"/>
  <c r="B115" i="10"/>
  <c r="D114" i="10"/>
  <c r="C114" i="10"/>
  <c r="B114" i="10"/>
  <c r="D113" i="10"/>
  <c r="C113" i="10"/>
  <c r="B113" i="10"/>
  <c r="D112" i="10"/>
  <c r="C112" i="10"/>
  <c r="B112" i="10"/>
  <c r="D111" i="10"/>
  <c r="C111" i="10"/>
  <c r="B111" i="10"/>
  <c r="D110" i="10"/>
  <c r="C110" i="10"/>
  <c r="B110" i="10"/>
  <c r="D109" i="10"/>
  <c r="C109" i="10"/>
  <c r="B109" i="10"/>
  <c r="D108" i="10"/>
  <c r="C108" i="10"/>
  <c r="B108" i="10"/>
  <c r="D107" i="10"/>
  <c r="C107" i="10"/>
  <c r="B107" i="10"/>
  <c r="D106" i="10"/>
  <c r="C106" i="10"/>
  <c r="B106" i="10"/>
  <c r="D105" i="10"/>
  <c r="C105" i="10"/>
  <c r="B105" i="10"/>
  <c r="D104" i="10"/>
  <c r="C104" i="10"/>
  <c r="B104" i="10"/>
  <c r="D103" i="10"/>
  <c r="C103" i="10"/>
  <c r="B103" i="10"/>
  <c r="D102" i="10"/>
  <c r="C102" i="10"/>
  <c r="B102" i="10"/>
  <c r="D101" i="10"/>
  <c r="C101" i="10"/>
  <c r="B101" i="10"/>
  <c r="D100" i="10"/>
  <c r="C100" i="10"/>
  <c r="B100" i="10"/>
  <c r="D99" i="10"/>
  <c r="C99" i="10"/>
  <c r="B99" i="10"/>
  <c r="D98" i="10"/>
  <c r="C98" i="10"/>
  <c r="B98" i="10"/>
  <c r="D97" i="10"/>
  <c r="C97" i="10"/>
  <c r="B97" i="10"/>
  <c r="D96" i="10"/>
  <c r="C96" i="10"/>
  <c r="B96" i="10"/>
  <c r="D95" i="10"/>
  <c r="C95" i="10"/>
  <c r="B95" i="10"/>
  <c r="D94" i="10"/>
  <c r="C94" i="10"/>
  <c r="B94" i="10"/>
  <c r="D93" i="10"/>
  <c r="C93" i="10"/>
  <c r="B93" i="10"/>
  <c r="D92" i="10"/>
  <c r="C92" i="10"/>
  <c r="B92" i="10"/>
  <c r="D91" i="10"/>
  <c r="C91" i="10"/>
  <c r="B91" i="10"/>
  <c r="D90" i="10"/>
  <c r="C90" i="10"/>
  <c r="B90" i="10"/>
  <c r="D89" i="10"/>
  <c r="C89" i="10"/>
  <c r="B89" i="10"/>
  <c r="D88" i="10"/>
  <c r="C88" i="10"/>
  <c r="B88" i="10"/>
  <c r="D87" i="10"/>
  <c r="C87" i="10"/>
  <c r="B87" i="10"/>
  <c r="D86" i="10"/>
  <c r="C86" i="10"/>
  <c r="B86" i="10"/>
  <c r="D85" i="10"/>
  <c r="C85" i="10"/>
  <c r="B85" i="10"/>
  <c r="D84" i="10"/>
  <c r="C84" i="10"/>
  <c r="B84" i="10"/>
  <c r="D83" i="10"/>
  <c r="C83" i="10"/>
  <c r="B83" i="10"/>
  <c r="D82" i="10"/>
  <c r="C82" i="10"/>
  <c r="B82" i="10"/>
  <c r="D81" i="10"/>
  <c r="C81" i="10"/>
  <c r="B81" i="10"/>
  <c r="D80" i="10"/>
  <c r="C80" i="10"/>
  <c r="B80" i="10"/>
  <c r="D79" i="10"/>
  <c r="C79" i="10"/>
  <c r="B79" i="10"/>
  <c r="D78" i="10"/>
  <c r="C78" i="10"/>
  <c r="B78" i="10"/>
  <c r="D77" i="10"/>
  <c r="C77" i="10"/>
  <c r="B77" i="10"/>
  <c r="D76" i="10"/>
  <c r="C76" i="10"/>
  <c r="B76" i="10"/>
  <c r="D75" i="10"/>
  <c r="C75" i="10"/>
  <c r="B75" i="10"/>
  <c r="D74" i="10"/>
  <c r="C74" i="10"/>
  <c r="B74" i="10"/>
  <c r="D73" i="10"/>
  <c r="C73" i="10"/>
  <c r="B73" i="10"/>
  <c r="D72" i="10"/>
  <c r="C72" i="10"/>
  <c r="B72" i="10"/>
  <c r="D71" i="10"/>
  <c r="C71" i="10"/>
  <c r="B71" i="10"/>
  <c r="D70" i="10"/>
  <c r="C70" i="10"/>
  <c r="B70" i="10"/>
  <c r="D69" i="10"/>
  <c r="C69" i="10"/>
  <c r="B69" i="10"/>
  <c r="D68" i="10"/>
  <c r="C68" i="10"/>
  <c r="B68" i="10"/>
  <c r="D67" i="10"/>
  <c r="C67" i="10"/>
  <c r="B67" i="10"/>
  <c r="D66" i="10"/>
  <c r="C66" i="10"/>
  <c r="B66" i="10"/>
  <c r="D65" i="10"/>
  <c r="C65" i="10"/>
  <c r="B65" i="10"/>
  <c r="D64" i="10"/>
  <c r="C64" i="10"/>
  <c r="B64" i="10"/>
  <c r="D63" i="10"/>
  <c r="C63" i="10"/>
  <c r="B63" i="10"/>
  <c r="D62" i="10"/>
  <c r="C62" i="10"/>
  <c r="B62" i="10"/>
  <c r="D61" i="10"/>
  <c r="C61" i="10"/>
  <c r="B61" i="10"/>
  <c r="D60" i="10"/>
  <c r="C60" i="10"/>
  <c r="B60" i="10"/>
  <c r="D59" i="10"/>
  <c r="C59" i="10"/>
  <c r="B59" i="10"/>
  <c r="D58" i="10"/>
  <c r="C58" i="10"/>
  <c r="B58" i="10"/>
  <c r="D57" i="10"/>
  <c r="C57" i="10"/>
  <c r="B57" i="10"/>
  <c r="D56" i="10"/>
  <c r="C56" i="10"/>
  <c r="B56" i="10"/>
  <c r="D55" i="10"/>
  <c r="C55" i="10"/>
  <c r="B55" i="10"/>
  <c r="D54" i="10"/>
  <c r="C54" i="10"/>
  <c r="B54" i="10"/>
  <c r="D53" i="10"/>
  <c r="C53" i="10"/>
  <c r="B53" i="10"/>
  <c r="D52" i="10"/>
  <c r="C52" i="10"/>
  <c r="B52" i="10"/>
  <c r="D51" i="10"/>
  <c r="C51" i="10"/>
  <c r="B51" i="10"/>
  <c r="D50" i="10"/>
  <c r="C50" i="10"/>
  <c r="D49" i="10"/>
  <c r="C49" i="10"/>
  <c r="D48" i="10"/>
  <c r="C48" i="10"/>
  <c r="D47" i="10"/>
  <c r="C47" i="10"/>
  <c r="D46" i="10"/>
  <c r="C46" i="10"/>
  <c r="D45" i="10"/>
  <c r="C45" i="10"/>
  <c r="D44" i="10"/>
  <c r="C44" i="10"/>
  <c r="D43" i="10"/>
  <c r="C43" i="10"/>
  <c r="D42" i="10"/>
  <c r="C42" i="10"/>
  <c r="D41" i="10"/>
  <c r="C41" i="10"/>
  <c r="D40" i="10"/>
  <c r="C40" i="10"/>
  <c r="D39" i="10"/>
  <c r="C39" i="10"/>
  <c r="D38" i="10"/>
  <c r="C38" i="10"/>
  <c r="D37" i="10"/>
  <c r="C37" i="10"/>
  <c r="D36" i="10"/>
  <c r="C36" i="10"/>
  <c r="D35" i="10"/>
  <c r="C35" i="10"/>
  <c r="D34" i="10"/>
  <c r="C34" i="10"/>
  <c r="D33" i="10"/>
  <c r="C33" i="10"/>
  <c r="D32" i="10"/>
  <c r="C32" i="10"/>
  <c r="D31" i="10"/>
  <c r="C31" i="10"/>
  <c r="D30" i="10"/>
  <c r="C30" i="10"/>
  <c r="D29" i="10"/>
  <c r="C29" i="10"/>
  <c r="D28" i="10"/>
  <c r="C28" i="10"/>
  <c r="D27" i="10"/>
  <c r="C27" i="10"/>
  <c r="D26" i="10"/>
  <c r="C26" i="10"/>
  <c r="D25" i="10"/>
  <c r="C25" i="10"/>
  <c r="D24" i="10"/>
  <c r="C24" i="10"/>
  <c r="D23" i="10"/>
  <c r="C23" i="10"/>
  <c r="D22" i="10"/>
  <c r="C22" i="10"/>
  <c r="D21" i="10"/>
  <c r="C21" i="10"/>
  <c r="D20" i="10"/>
  <c r="C20" i="10"/>
  <c r="D19" i="10"/>
  <c r="C19" i="10"/>
  <c r="D18" i="10"/>
  <c r="C18" i="10"/>
  <c r="D17" i="10"/>
  <c r="C17" i="10"/>
  <c r="D16" i="10"/>
  <c r="C16" i="10"/>
  <c r="D15" i="10"/>
  <c r="C15" i="10"/>
  <c r="D14" i="10"/>
  <c r="C14" i="10"/>
  <c r="D13" i="10"/>
  <c r="C13" i="10"/>
  <c r="D12" i="10"/>
  <c r="C12" i="10"/>
  <c r="D11" i="10"/>
  <c r="C11" i="10"/>
  <c r="B11" i="10"/>
  <c r="C12" i="9"/>
  <c r="D12" i="9"/>
  <c r="C13" i="9"/>
  <c r="D13" i="9"/>
  <c r="C14" i="9"/>
  <c r="D14" i="9"/>
  <c r="C15" i="9"/>
  <c r="D15" i="9"/>
  <c r="C16" i="9"/>
  <c r="D16" i="9"/>
  <c r="C17" i="9"/>
  <c r="D17" i="9"/>
  <c r="C18" i="9"/>
  <c r="D18" i="9"/>
  <c r="C19" i="9"/>
  <c r="D19" i="9"/>
  <c r="C20" i="9"/>
  <c r="D20" i="9"/>
  <c r="C21" i="9"/>
  <c r="D21" i="9"/>
  <c r="C22" i="9"/>
  <c r="D22" i="9"/>
  <c r="C23" i="9"/>
  <c r="D23" i="9"/>
  <c r="C24" i="9"/>
  <c r="D24" i="9"/>
  <c r="C25" i="9"/>
  <c r="D25" i="9"/>
  <c r="C26" i="9"/>
  <c r="D26" i="9"/>
  <c r="C27" i="9"/>
  <c r="D27" i="9"/>
  <c r="C28" i="9"/>
  <c r="D28" i="9"/>
  <c r="C29" i="9"/>
  <c r="D29" i="9"/>
  <c r="C30" i="9"/>
  <c r="D30" i="9"/>
  <c r="C31" i="9"/>
  <c r="D31" i="9"/>
  <c r="C32" i="9"/>
  <c r="D32" i="9"/>
  <c r="C33" i="9"/>
  <c r="D33" i="9"/>
  <c r="C34" i="9"/>
  <c r="D34" i="9"/>
  <c r="C35" i="9"/>
  <c r="D35" i="9"/>
  <c r="C36" i="9"/>
  <c r="D36" i="9"/>
  <c r="C37" i="9"/>
  <c r="D37" i="9"/>
  <c r="C38" i="9"/>
  <c r="D38" i="9"/>
  <c r="C39" i="9"/>
  <c r="D39" i="9"/>
  <c r="C40" i="9"/>
  <c r="D40" i="9"/>
  <c r="C41" i="9"/>
  <c r="D41" i="9"/>
  <c r="C42" i="9"/>
  <c r="D42" i="9"/>
  <c r="C43" i="9"/>
  <c r="D43" i="9"/>
  <c r="C44" i="9"/>
  <c r="D44" i="9"/>
  <c r="C45" i="9"/>
  <c r="D45" i="9"/>
  <c r="C46" i="9"/>
  <c r="D46" i="9"/>
  <c r="C47" i="9"/>
  <c r="D47" i="9"/>
  <c r="C48" i="9"/>
  <c r="D48" i="9"/>
  <c r="C49" i="9"/>
  <c r="D49" i="9"/>
  <c r="C50" i="9"/>
  <c r="D50" i="9"/>
  <c r="B51" i="9"/>
  <c r="C51" i="9"/>
  <c r="D51" i="9"/>
  <c r="B52" i="9"/>
  <c r="C52" i="9"/>
  <c r="D52" i="9"/>
  <c r="B53" i="9"/>
  <c r="C53" i="9"/>
  <c r="D53" i="9"/>
  <c r="B54" i="9"/>
  <c r="C54" i="9"/>
  <c r="D54" i="9"/>
  <c r="B55" i="9"/>
  <c r="C55" i="9"/>
  <c r="D55" i="9"/>
  <c r="B56" i="9"/>
  <c r="C56" i="9"/>
  <c r="D56" i="9"/>
  <c r="B57" i="9"/>
  <c r="C57" i="9"/>
  <c r="D57" i="9"/>
  <c r="B58" i="9"/>
  <c r="C58" i="9"/>
  <c r="D58" i="9"/>
  <c r="B59" i="9"/>
  <c r="C59" i="9"/>
  <c r="D59" i="9"/>
  <c r="B60" i="9"/>
  <c r="C60" i="9"/>
  <c r="D60" i="9"/>
  <c r="B61" i="9"/>
  <c r="C61" i="9"/>
  <c r="D61" i="9"/>
  <c r="B62" i="9"/>
  <c r="C62" i="9"/>
  <c r="D62" i="9"/>
  <c r="B63" i="9"/>
  <c r="C63" i="9"/>
  <c r="D63" i="9"/>
  <c r="B64" i="9"/>
  <c r="C64" i="9"/>
  <c r="D64" i="9"/>
  <c r="B65" i="9"/>
  <c r="C65" i="9"/>
  <c r="D65" i="9"/>
  <c r="B66" i="9"/>
  <c r="C66" i="9"/>
  <c r="D66" i="9"/>
  <c r="B67" i="9"/>
  <c r="C67" i="9"/>
  <c r="D67" i="9"/>
  <c r="B68" i="9"/>
  <c r="C68" i="9"/>
  <c r="D68" i="9"/>
  <c r="B69" i="9"/>
  <c r="C69" i="9"/>
  <c r="D69" i="9"/>
  <c r="B70" i="9"/>
  <c r="C70" i="9"/>
  <c r="D70" i="9"/>
  <c r="B71" i="9"/>
  <c r="C71" i="9"/>
  <c r="D71" i="9"/>
  <c r="B72" i="9"/>
  <c r="C72" i="9"/>
  <c r="D72" i="9"/>
  <c r="B73" i="9"/>
  <c r="C73" i="9"/>
  <c r="D73" i="9"/>
  <c r="B74" i="9"/>
  <c r="C74" i="9"/>
  <c r="D74" i="9"/>
  <c r="B75" i="9"/>
  <c r="C75" i="9"/>
  <c r="D75" i="9"/>
  <c r="B76" i="9"/>
  <c r="C76" i="9"/>
  <c r="D76" i="9"/>
  <c r="B77" i="9"/>
  <c r="C77" i="9"/>
  <c r="D77" i="9"/>
  <c r="B78" i="9"/>
  <c r="C78" i="9"/>
  <c r="D78" i="9"/>
  <c r="B79" i="9"/>
  <c r="C79" i="9"/>
  <c r="D79" i="9"/>
  <c r="B80" i="9"/>
  <c r="C80" i="9"/>
  <c r="D80" i="9"/>
  <c r="B81" i="9"/>
  <c r="C81" i="9"/>
  <c r="D81" i="9"/>
  <c r="B82" i="9"/>
  <c r="C82" i="9"/>
  <c r="D82" i="9"/>
  <c r="B83" i="9"/>
  <c r="C83" i="9"/>
  <c r="D83" i="9"/>
  <c r="B84" i="9"/>
  <c r="C84" i="9"/>
  <c r="D84" i="9"/>
  <c r="B85" i="9"/>
  <c r="C85" i="9"/>
  <c r="D85" i="9"/>
  <c r="B86" i="9"/>
  <c r="C86" i="9"/>
  <c r="D86" i="9"/>
  <c r="B87" i="9"/>
  <c r="C87" i="9"/>
  <c r="D87" i="9"/>
  <c r="B88" i="9"/>
  <c r="C88" i="9"/>
  <c r="D88" i="9"/>
  <c r="B89" i="9"/>
  <c r="C89" i="9"/>
  <c r="D89" i="9"/>
  <c r="B90" i="9"/>
  <c r="C90" i="9"/>
  <c r="D90" i="9"/>
  <c r="B91" i="9"/>
  <c r="C91" i="9"/>
  <c r="D91" i="9"/>
  <c r="B92" i="9"/>
  <c r="C92" i="9"/>
  <c r="D92" i="9"/>
  <c r="B93" i="9"/>
  <c r="C93" i="9"/>
  <c r="D93" i="9"/>
  <c r="B94" i="9"/>
  <c r="C94" i="9"/>
  <c r="D94" i="9"/>
  <c r="B95" i="9"/>
  <c r="C95" i="9"/>
  <c r="D95" i="9"/>
  <c r="B96" i="9"/>
  <c r="C96" i="9"/>
  <c r="D96" i="9"/>
  <c r="B97" i="9"/>
  <c r="C97" i="9"/>
  <c r="D97" i="9"/>
  <c r="B98" i="9"/>
  <c r="C98" i="9"/>
  <c r="D98" i="9"/>
  <c r="B99" i="9"/>
  <c r="C99" i="9"/>
  <c r="D99" i="9"/>
  <c r="B100" i="9"/>
  <c r="C100" i="9"/>
  <c r="D100" i="9"/>
  <c r="B101" i="9"/>
  <c r="C101" i="9"/>
  <c r="D101" i="9"/>
  <c r="B102" i="9"/>
  <c r="C102" i="9"/>
  <c r="D102" i="9"/>
  <c r="B103" i="9"/>
  <c r="C103" i="9"/>
  <c r="D103" i="9"/>
  <c r="B104" i="9"/>
  <c r="C104" i="9"/>
  <c r="D104" i="9"/>
  <c r="B105" i="9"/>
  <c r="C105" i="9"/>
  <c r="D105" i="9"/>
  <c r="B106" i="9"/>
  <c r="C106" i="9"/>
  <c r="D106" i="9"/>
  <c r="B107" i="9"/>
  <c r="C107" i="9"/>
  <c r="D107" i="9"/>
  <c r="B108" i="9"/>
  <c r="C108" i="9"/>
  <c r="D108" i="9"/>
  <c r="B109" i="9"/>
  <c r="C109" i="9"/>
  <c r="D109" i="9"/>
  <c r="B110" i="9"/>
  <c r="C110" i="9"/>
  <c r="D110" i="9"/>
  <c r="B111" i="9"/>
  <c r="C111" i="9"/>
  <c r="D111" i="9"/>
  <c r="B112" i="9"/>
  <c r="C112" i="9"/>
  <c r="D112" i="9"/>
  <c r="B113" i="9"/>
  <c r="C113" i="9"/>
  <c r="D113" i="9"/>
  <c r="B114" i="9"/>
  <c r="C114" i="9"/>
  <c r="D114" i="9"/>
  <c r="B115" i="9"/>
  <c r="C115" i="9"/>
  <c r="D115" i="9"/>
  <c r="B116" i="9"/>
  <c r="C116" i="9"/>
  <c r="D116" i="9"/>
  <c r="B117" i="9"/>
  <c r="C117" i="9"/>
  <c r="D117" i="9"/>
  <c r="B118" i="9"/>
  <c r="C118" i="9"/>
  <c r="D118" i="9"/>
  <c r="B119" i="9"/>
  <c r="C119" i="9"/>
  <c r="D119" i="9"/>
  <c r="B120" i="9"/>
  <c r="C120" i="9"/>
  <c r="D120" i="9"/>
  <c r="B121" i="9"/>
  <c r="C121" i="9"/>
  <c r="D121" i="9"/>
  <c r="B122" i="9"/>
  <c r="C122" i="9"/>
  <c r="D122" i="9"/>
  <c r="B123" i="9"/>
  <c r="C123" i="9"/>
  <c r="D123" i="9"/>
  <c r="B124" i="9"/>
  <c r="C124" i="9"/>
  <c r="D124" i="9"/>
  <c r="B125" i="9"/>
  <c r="C125" i="9"/>
  <c r="D125" i="9"/>
  <c r="B126" i="9"/>
  <c r="C126" i="9"/>
  <c r="D126" i="9"/>
  <c r="B127" i="9"/>
  <c r="C127" i="9"/>
  <c r="D127" i="9"/>
  <c r="B128" i="9"/>
  <c r="C128" i="9"/>
  <c r="D128" i="9"/>
  <c r="B129" i="9"/>
  <c r="C129" i="9"/>
  <c r="D129" i="9"/>
  <c r="B130" i="9"/>
  <c r="C130" i="9"/>
  <c r="D130" i="9"/>
  <c r="B131" i="9"/>
  <c r="C131" i="9"/>
  <c r="D131" i="9"/>
  <c r="B132" i="9"/>
  <c r="C132" i="9"/>
  <c r="D132" i="9"/>
  <c r="B133" i="9"/>
  <c r="C133" i="9"/>
  <c r="D133" i="9"/>
  <c r="B134" i="9"/>
  <c r="C134" i="9"/>
  <c r="D134" i="9"/>
  <c r="B135" i="9"/>
  <c r="C135" i="9"/>
  <c r="D135" i="9"/>
  <c r="B136" i="9"/>
  <c r="C136" i="9"/>
  <c r="D136" i="9"/>
  <c r="B137" i="9"/>
  <c r="C137" i="9"/>
  <c r="D137" i="9"/>
  <c r="B138" i="9"/>
  <c r="C138" i="9"/>
  <c r="D138" i="9"/>
  <c r="B139" i="9"/>
  <c r="C139" i="9"/>
  <c r="D139" i="9"/>
  <c r="B140" i="9"/>
  <c r="C140" i="9"/>
  <c r="D140" i="9"/>
  <c r="B141" i="9"/>
  <c r="C141" i="9"/>
  <c r="D141" i="9"/>
  <c r="B142" i="9"/>
  <c r="C142" i="9"/>
  <c r="D142" i="9"/>
  <c r="B143" i="9"/>
  <c r="C143" i="9"/>
  <c r="D143" i="9"/>
  <c r="B144" i="9"/>
  <c r="C144" i="9"/>
  <c r="D144" i="9"/>
  <c r="B145" i="9"/>
  <c r="C145" i="9"/>
  <c r="D145" i="9"/>
  <c r="B146" i="9"/>
  <c r="C146" i="9"/>
  <c r="D146" i="9"/>
  <c r="B147" i="9"/>
  <c r="C147" i="9"/>
  <c r="D147" i="9"/>
  <c r="B148" i="9"/>
  <c r="C148" i="9"/>
  <c r="D148" i="9"/>
  <c r="B149" i="9"/>
  <c r="C149" i="9"/>
  <c r="D149" i="9"/>
  <c r="B150" i="9"/>
  <c r="C150" i="9"/>
  <c r="D150" i="9"/>
  <c r="B151" i="9"/>
  <c r="C151" i="9"/>
  <c r="D151" i="9"/>
  <c r="B152" i="9"/>
  <c r="C152" i="9"/>
  <c r="D152" i="9"/>
  <c r="B153" i="9"/>
  <c r="C153" i="9"/>
  <c r="D153" i="9"/>
  <c r="B154" i="9"/>
  <c r="C154" i="9"/>
  <c r="D154" i="9"/>
  <c r="B155" i="9"/>
  <c r="C155" i="9"/>
  <c r="D155" i="9"/>
  <c r="B156" i="9"/>
  <c r="C156" i="9"/>
  <c r="D156" i="9"/>
  <c r="B157" i="9"/>
  <c r="C157" i="9"/>
  <c r="D157" i="9"/>
  <c r="B158" i="9"/>
  <c r="C158" i="9"/>
  <c r="D158" i="9"/>
  <c r="B159" i="9"/>
  <c r="C159" i="9"/>
  <c r="D159" i="9"/>
  <c r="B160" i="9"/>
  <c r="C160" i="9"/>
  <c r="D160" i="9"/>
  <c r="B161" i="9"/>
  <c r="C161" i="9"/>
  <c r="D161" i="9"/>
  <c r="B162" i="9"/>
  <c r="C162" i="9"/>
  <c r="D162" i="9"/>
  <c r="B163" i="9"/>
  <c r="C163" i="9"/>
  <c r="D163" i="9"/>
  <c r="B164" i="9"/>
  <c r="C164" i="9"/>
  <c r="D164" i="9"/>
  <c r="B165" i="9"/>
  <c r="C165" i="9"/>
  <c r="D165" i="9"/>
  <c r="B166" i="9"/>
  <c r="C166" i="9"/>
  <c r="D166" i="9"/>
  <c r="B167" i="9"/>
  <c r="C167" i="9"/>
  <c r="D167" i="9"/>
  <c r="B168" i="9"/>
  <c r="C168" i="9"/>
  <c r="D168" i="9"/>
  <c r="B169" i="9"/>
  <c r="C169" i="9"/>
  <c r="D169" i="9"/>
  <c r="B170" i="9"/>
  <c r="C170" i="9"/>
  <c r="D170" i="9"/>
  <c r="B171" i="9"/>
  <c r="C171" i="9"/>
  <c r="D171" i="9"/>
  <c r="B172" i="9"/>
  <c r="C172" i="9"/>
  <c r="D172" i="9"/>
  <c r="B173" i="9"/>
  <c r="C173" i="9"/>
  <c r="D173" i="9"/>
  <c r="B174" i="9"/>
  <c r="C174" i="9"/>
  <c r="D174" i="9"/>
  <c r="B175" i="9"/>
  <c r="C175" i="9"/>
  <c r="D175" i="9"/>
  <c r="B176" i="9"/>
  <c r="C176" i="9"/>
  <c r="D176" i="9"/>
  <c r="B177" i="9"/>
  <c r="C177" i="9"/>
  <c r="D177" i="9"/>
  <c r="B178" i="9"/>
  <c r="C178" i="9"/>
  <c r="D178" i="9"/>
  <c r="B179" i="9"/>
  <c r="C179" i="9"/>
  <c r="D179" i="9"/>
  <c r="B180" i="9"/>
  <c r="C180" i="9"/>
  <c r="D180" i="9"/>
  <c r="B181" i="9"/>
  <c r="C181" i="9"/>
  <c r="D181" i="9"/>
  <c r="B182" i="9"/>
  <c r="C182" i="9"/>
  <c r="D182" i="9"/>
  <c r="B183" i="9"/>
  <c r="C183" i="9"/>
  <c r="D183" i="9"/>
  <c r="B184" i="9"/>
  <c r="C184" i="9"/>
  <c r="D184" i="9"/>
  <c r="B185" i="9"/>
  <c r="C185" i="9"/>
  <c r="D185" i="9"/>
  <c r="B186" i="9"/>
  <c r="C186" i="9"/>
  <c r="D186" i="9"/>
  <c r="B187" i="9"/>
  <c r="C187" i="9"/>
  <c r="D187" i="9"/>
  <c r="B188" i="9"/>
  <c r="C188" i="9"/>
  <c r="D188" i="9"/>
  <c r="B189" i="9"/>
  <c r="C189" i="9"/>
  <c r="D189" i="9"/>
  <c r="B190" i="9"/>
  <c r="C190" i="9"/>
  <c r="D190" i="9"/>
  <c r="B191" i="9"/>
  <c r="C191" i="9"/>
  <c r="D191" i="9"/>
  <c r="B192" i="9"/>
  <c r="C192" i="9"/>
  <c r="D192" i="9"/>
  <c r="B193" i="9"/>
  <c r="C193" i="9"/>
  <c r="D193" i="9"/>
  <c r="B194" i="9"/>
  <c r="C194" i="9"/>
  <c r="D194" i="9"/>
  <c r="B195" i="9"/>
  <c r="C195" i="9"/>
  <c r="D195" i="9"/>
  <c r="B196" i="9"/>
  <c r="C196" i="9"/>
  <c r="D196" i="9"/>
  <c r="B197" i="9"/>
  <c r="C197" i="9"/>
  <c r="D197" i="9"/>
  <c r="B198" i="9"/>
  <c r="C198" i="9"/>
  <c r="D198" i="9"/>
  <c r="B199" i="9"/>
  <c r="C199" i="9"/>
  <c r="D199" i="9"/>
  <c r="B200" i="9"/>
  <c r="C200" i="9"/>
  <c r="D200" i="9"/>
  <c r="B201" i="9"/>
  <c r="C201" i="9"/>
  <c r="D201" i="9"/>
  <c r="B202" i="9"/>
  <c r="C202" i="9"/>
  <c r="D202" i="9"/>
  <c r="B203" i="9"/>
  <c r="C203" i="9"/>
  <c r="D203" i="9"/>
  <c r="B204" i="9"/>
  <c r="C204" i="9"/>
  <c r="D204" i="9"/>
  <c r="B205" i="9"/>
  <c r="C205" i="9"/>
  <c r="D205" i="9"/>
  <c r="B206" i="9"/>
  <c r="C206" i="9"/>
  <c r="D206" i="9"/>
  <c r="B207" i="9"/>
  <c r="C207" i="9"/>
  <c r="D207" i="9"/>
  <c r="B208" i="9"/>
  <c r="C208" i="9"/>
  <c r="D208" i="9"/>
  <c r="B209" i="9"/>
  <c r="C209" i="9"/>
  <c r="D209" i="9"/>
  <c r="B210" i="9"/>
  <c r="C210" i="9"/>
  <c r="D210" i="9"/>
  <c r="D11" i="9"/>
  <c r="C11" i="9"/>
  <c r="B11" i="9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B50" i="7"/>
  <c r="C50" i="7"/>
  <c r="B51" i="7"/>
  <c r="C51" i="7"/>
  <c r="B52" i="7"/>
  <c r="C52" i="7"/>
  <c r="B53" i="7"/>
  <c r="C53" i="7"/>
  <c r="B54" i="7"/>
  <c r="C54" i="7"/>
  <c r="B55" i="7"/>
  <c r="C55" i="7"/>
  <c r="B56" i="7"/>
  <c r="C56" i="7"/>
  <c r="B57" i="7"/>
  <c r="C57" i="7"/>
  <c r="B58" i="7"/>
  <c r="C58" i="7"/>
  <c r="B59" i="7"/>
  <c r="C59" i="7"/>
  <c r="B60" i="7"/>
  <c r="C60" i="7"/>
  <c r="B61" i="7"/>
  <c r="C61" i="7"/>
  <c r="B62" i="7"/>
  <c r="C62" i="7"/>
  <c r="B63" i="7"/>
  <c r="C63" i="7"/>
  <c r="B64" i="7"/>
  <c r="C64" i="7"/>
  <c r="B65" i="7"/>
  <c r="C65" i="7"/>
  <c r="B66" i="7"/>
  <c r="C66" i="7"/>
  <c r="B67" i="7"/>
  <c r="C67" i="7"/>
  <c r="B68" i="7"/>
  <c r="C68" i="7"/>
  <c r="B69" i="7"/>
  <c r="C69" i="7"/>
  <c r="B70" i="7"/>
  <c r="C70" i="7"/>
  <c r="B71" i="7"/>
  <c r="C71" i="7"/>
  <c r="B72" i="7"/>
  <c r="C72" i="7"/>
  <c r="B73" i="7"/>
  <c r="C73" i="7"/>
  <c r="B74" i="7"/>
  <c r="C74" i="7"/>
  <c r="B75" i="7"/>
  <c r="C75" i="7"/>
  <c r="B76" i="7"/>
  <c r="C76" i="7"/>
  <c r="B77" i="7"/>
  <c r="C77" i="7"/>
  <c r="B78" i="7"/>
  <c r="C78" i="7"/>
  <c r="B79" i="7"/>
  <c r="C79" i="7"/>
  <c r="B80" i="7"/>
  <c r="C80" i="7"/>
  <c r="B81" i="7"/>
  <c r="C81" i="7"/>
  <c r="B82" i="7"/>
  <c r="C82" i="7"/>
  <c r="B83" i="7"/>
  <c r="C83" i="7"/>
  <c r="B84" i="7"/>
  <c r="C84" i="7"/>
  <c r="B85" i="7"/>
  <c r="C85" i="7"/>
  <c r="B86" i="7"/>
  <c r="C86" i="7"/>
  <c r="B87" i="7"/>
  <c r="C87" i="7"/>
  <c r="B88" i="7"/>
  <c r="C88" i="7"/>
  <c r="B89" i="7"/>
  <c r="C89" i="7"/>
  <c r="B90" i="7"/>
  <c r="C90" i="7"/>
  <c r="B91" i="7"/>
  <c r="C91" i="7"/>
  <c r="B92" i="7"/>
  <c r="C92" i="7"/>
  <c r="B93" i="7"/>
  <c r="C93" i="7"/>
  <c r="B94" i="7"/>
  <c r="C94" i="7"/>
  <c r="B95" i="7"/>
  <c r="C95" i="7"/>
  <c r="B96" i="7"/>
  <c r="C96" i="7"/>
  <c r="B97" i="7"/>
  <c r="C97" i="7"/>
  <c r="B98" i="7"/>
  <c r="C98" i="7"/>
  <c r="B99" i="7"/>
  <c r="C99" i="7"/>
  <c r="B100" i="7"/>
  <c r="C100" i="7"/>
  <c r="B101" i="7"/>
  <c r="C101" i="7"/>
  <c r="B102" i="7"/>
  <c r="C102" i="7"/>
  <c r="B103" i="7"/>
  <c r="C103" i="7"/>
  <c r="B104" i="7"/>
  <c r="C104" i="7"/>
  <c r="B105" i="7"/>
  <c r="C105" i="7"/>
  <c r="B106" i="7"/>
  <c r="C106" i="7"/>
  <c r="B107" i="7"/>
  <c r="C107" i="7"/>
  <c r="B108" i="7"/>
  <c r="C108" i="7"/>
  <c r="B109" i="7"/>
  <c r="C109" i="7"/>
  <c r="B110" i="7"/>
  <c r="C110" i="7"/>
  <c r="B111" i="7"/>
  <c r="C111" i="7"/>
  <c r="B112" i="7"/>
  <c r="C112" i="7"/>
  <c r="B113" i="7"/>
  <c r="C113" i="7"/>
  <c r="B114" i="7"/>
  <c r="C114" i="7"/>
  <c r="B115" i="7"/>
  <c r="C115" i="7"/>
  <c r="B116" i="7"/>
  <c r="C116" i="7"/>
  <c r="B117" i="7"/>
  <c r="C117" i="7"/>
  <c r="B118" i="7"/>
  <c r="C118" i="7"/>
  <c r="B119" i="7"/>
  <c r="C119" i="7"/>
  <c r="B120" i="7"/>
  <c r="C120" i="7"/>
  <c r="B121" i="7"/>
  <c r="C121" i="7"/>
  <c r="B122" i="7"/>
  <c r="C122" i="7"/>
  <c r="B123" i="7"/>
  <c r="C123" i="7"/>
  <c r="B124" i="7"/>
  <c r="C124" i="7"/>
  <c r="B125" i="7"/>
  <c r="C125" i="7"/>
  <c r="B126" i="7"/>
  <c r="C126" i="7"/>
  <c r="B127" i="7"/>
  <c r="C127" i="7"/>
  <c r="B128" i="7"/>
  <c r="C128" i="7"/>
  <c r="B129" i="7"/>
  <c r="C129" i="7"/>
  <c r="B130" i="7"/>
  <c r="C130" i="7"/>
  <c r="B131" i="7"/>
  <c r="C131" i="7"/>
  <c r="B132" i="7"/>
  <c r="C132" i="7"/>
  <c r="B133" i="7"/>
  <c r="C133" i="7"/>
  <c r="B134" i="7"/>
  <c r="C134" i="7"/>
  <c r="B135" i="7"/>
  <c r="C135" i="7"/>
  <c r="B136" i="7"/>
  <c r="C136" i="7"/>
  <c r="B137" i="7"/>
  <c r="C137" i="7"/>
  <c r="B138" i="7"/>
  <c r="C138" i="7"/>
  <c r="B139" i="7"/>
  <c r="C139" i="7"/>
  <c r="B140" i="7"/>
  <c r="C140" i="7"/>
  <c r="B141" i="7"/>
  <c r="C141" i="7"/>
  <c r="B142" i="7"/>
  <c r="C142" i="7"/>
  <c r="B143" i="7"/>
  <c r="C143" i="7"/>
  <c r="B144" i="7"/>
  <c r="C144" i="7"/>
  <c r="B145" i="7"/>
  <c r="C145" i="7"/>
  <c r="B146" i="7"/>
  <c r="C146" i="7"/>
  <c r="B147" i="7"/>
  <c r="C147" i="7"/>
  <c r="B148" i="7"/>
  <c r="C148" i="7"/>
  <c r="B149" i="7"/>
  <c r="C149" i="7"/>
  <c r="B150" i="7"/>
  <c r="C150" i="7"/>
  <c r="B151" i="7"/>
  <c r="C151" i="7"/>
  <c r="B152" i="7"/>
  <c r="C152" i="7"/>
  <c r="B153" i="7"/>
  <c r="C153" i="7"/>
  <c r="B154" i="7"/>
  <c r="C154" i="7"/>
  <c r="B155" i="7"/>
  <c r="C155" i="7"/>
  <c r="B156" i="7"/>
  <c r="C156" i="7"/>
  <c r="B157" i="7"/>
  <c r="C157" i="7"/>
  <c r="B158" i="7"/>
  <c r="C158" i="7"/>
  <c r="B159" i="7"/>
  <c r="C159" i="7"/>
  <c r="B160" i="7"/>
  <c r="C160" i="7"/>
  <c r="B161" i="7"/>
  <c r="C161" i="7"/>
  <c r="B162" i="7"/>
  <c r="C162" i="7"/>
  <c r="B163" i="7"/>
  <c r="C163" i="7"/>
  <c r="B164" i="7"/>
  <c r="C164" i="7"/>
  <c r="B165" i="7"/>
  <c r="C165" i="7"/>
  <c r="B166" i="7"/>
  <c r="C166" i="7"/>
  <c r="B167" i="7"/>
  <c r="C167" i="7"/>
  <c r="B168" i="7"/>
  <c r="C168" i="7"/>
  <c r="B169" i="7"/>
  <c r="C169" i="7"/>
  <c r="B170" i="7"/>
  <c r="C170" i="7"/>
  <c r="B171" i="7"/>
  <c r="C171" i="7"/>
  <c r="B172" i="7"/>
  <c r="C172" i="7"/>
  <c r="B173" i="7"/>
  <c r="C173" i="7"/>
  <c r="B174" i="7"/>
  <c r="C174" i="7"/>
  <c r="B175" i="7"/>
  <c r="C175" i="7"/>
  <c r="B176" i="7"/>
  <c r="C176" i="7"/>
  <c r="B177" i="7"/>
  <c r="C177" i="7"/>
  <c r="B178" i="7"/>
  <c r="C178" i="7"/>
  <c r="B179" i="7"/>
  <c r="C179" i="7"/>
  <c r="B180" i="7"/>
  <c r="C180" i="7"/>
  <c r="B181" i="7"/>
  <c r="C181" i="7"/>
  <c r="B182" i="7"/>
  <c r="C182" i="7"/>
  <c r="B183" i="7"/>
  <c r="C183" i="7"/>
  <c r="B184" i="7"/>
  <c r="C184" i="7"/>
  <c r="B185" i="7"/>
  <c r="C185" i="7"/>
  <c r="B186" i="7"/>
  <c r="C186" i="7"/>
  <c r="B187" i="7"/>
  <c r="C187" i="7"/>
  <c r="B188" i="7"/>
  <c r="C188" i="7"/>
  <c r="B189" i="7"/>
  <c r="C189" i="7"/>
  <c r="B190" i="7"/>
  <c r="C190" i="7"/>
  <c r="B191" i="7"/>
  <c r="C191" i="7"/>
  <c r="B192" i="7"/>
  <c r="C192" i="7"/>
  <c r="B193" i="7"/>
  <c r="C193" i="7"/>
  <c r="B194" i="7"/>
  <c r="C194" i="7"/>
  <c r="B195" i="7"/>
  <c r="C195" i="7"/>
  <c r="B196" i="7"/>
  <c r="C196" i="7"/>
  <c r="B197" i="7"/>
  <c r="C197" i="7"/>
  <c r="B198" i="7"/>
  <c r="C198" i="7"/>
  <c r="B199" i="7"/>
  <c r="C199" i="7"/>
  <c r="B200" i="7"/>
  <c r="C200" i="7"/>
  <c r="B201" i="7"/>
  <c r="C201" i="7"/>
  <c r="B202" i="7"/>
  <c r="C202" i="7"/>
  <c r="B203" i="7"/>
  <c r="C203" i="7"/>
  <c r="B204" i="7"/>
  <c r="C204" i="7"/>
  <c r="B205" i="7"/>
  <c r="C205" i="7"/>
  <c r="B206" i="7"/>
  <c r="C206" i="7"/>
  <c r="B207" i="7"/>
  <c r="C207" i="7"/>
  <c r="B208" i="7"/>
  <c r="C208" i="7"/>
  <c r="B209" i="7"/>
  <c r="C209" i="7"/>
  <c r="C10" i="7"/>
  <c r="B10" i="7"/>
  <c r="M207" i="5"/>
  <c r="L207" i="5"/>
  <c r="K207" i="5"/>
  <c r="J207" i="5"/>
  <c r="M206" i="5"/>
  <c r="L206" i="5"/>
  <c r="K206" i="5"/>
  <c r="J206" i="5"/>
  <c r="M205" i="5"/>
  <c r="L205" i="5"/>
  <c r="K205" i="5"/>
  <c r="J205" i="5"/>
  <c r="M204" i="5"/>
  <c r="L204" i="5"/>
  <c r="K204" i="5"/>
  <c r="J204" i="5"/>
  <c r="M203" i="5"/>
  <c r="L203" i="5"/>
  <c r="K203" i="5"/>
  <c r="J203" i="5"/>
  <c r="M202" i="5"/>
  <c r="L202" i="5"/>
  <c r="K202" i="5"/>
  <c r="J202" i="5"/>
  <c r="M201" i="5"/>
  <c r="L201" i="5"/>
  <c r="K201" i="5"/>
  <c r="J201" i="5"/>
  <c r="M200" i="5"/>
  <c r="L200" i="5"/>
  <c r="K200" i="5"/>
  <c r="J200" i="5"/>
  <c r="M199" i="5"/>
  <c r="L199" i="5"/>
  <c r="K199" i="5"/>
  <c r="J199" i="5"/>
  <c r="M198" i="5"/>
  <c r="L198" i="5"/>
  <c r="K198" i="5"/>
  <c r="J198" i="5"/>
  <c r="M197" i="5"/>
  <c r="L197" i="5"/>
  <c r="K197" i="5"/>
  <c r="J197" i="5"/>
  <c r="M196" i="5"/>
  <c r="L196" i="5"/>
  <c r="K196" i="5"/>
  <c r="J196" i="5"/>
  <c r="M195" i="5"/>
  <c r="L195" i="5"/>
  <c r="K195" i="5"/>
  <c r="J195" i="5"/>
  <c r="M194" i="5"/>
  <c r="L194" i="5"/>
  <c r="K194" i="5"/>
  <c r="J194" i="5"/>
  <c r="M193" i="5"/>
  <c r="L193" i="5"/>
  <c r="K193" i="5"/>
  <c r="J193" i="5"/>
  <c r="M192" i="5"/>
  <c r="L192" i="5"/>
  <c r="K192" i="5"/>
  <c r="J192" i="5"/>
  <c r="M191" i="5"/>
  <c r="L191" i="5"/>
  <c r="K191" i="5"/>
  <c r="J191" i="5"/>
  <c r="M190" i="5"/>
  <c r="L190" i="5"/>
  <c r="K190" i="5"/>
  <c r="J190" i="5"/>
  <c r="M189" i="5"/>
  <c r="L189" i="5"/>
  <c r="K189" i="5"/>
  <c r="J189" i="5"/>
  <c r="M188" i="5"/>
  <c r="L188" i="5"/>
  <c r="K188" i="5"/>
  <c r="J188" i="5"/>
  <c r="M187" i="5"/>
  <c r="L187" i="5"/>
  <c r="K187" i="5"/>
  <c r="J187" i="5"/>
  <c r="M186" i="5"/>
  <c r="L186" i="5"/>
  <c r="K186" i="5"/>
  <c r="J186" i="5"/>
  <c r="M185" i="5"/>
  <c r="L185" i="5"/>
  <c r="K185" i="5"/>
  <c r="J185" i="5"/>
  <c r="M184" i="5"/>
  <c r="L184" i="5"/>
  <c r="K184" i="5"/>
  <c r="J184" i="5"/>
  <c r="M183" i="5"/>
  <c r="L183" i="5"/>
  <c r="K183" i="5"/>
  <c r="J183" i="5"/>
  <c r="M182" i="5"/>
  <c r="L182" i="5"/>
  <c r="K182" i="5"/>
  <c r="J182" i="5"/>
  <c r="M181" i="5"/>
  <c r="L181" i="5"/>
  <c r="K181" i="5"/>
  <c r="J181" i="5"/>
  <c r="M180" i="5"/>
  <c r="L180" i="5"/>
  <c r="K180" i="5"/>
  <c r="J180" i="5"/>
  <c r="M179" i="5"/>
  <c r="L179" i="5"/>
  <c r="K179" i="5"/>
  <c r="J179" i="5"/>
  <c r="M178" i="5"/>
  <c r="L178" i="5"/>
  <c r="K178" i="5"/>
  <c r="J178" i="5"/>
  <c r="M177" i="5"/>
  <c r="L177" i="5"/>
  <c r="K177" i="5"/>
  <c r="J177" i="5"/>
  <c r="M176" i="5"/>
  <c r="L176" i="5"/>
  <c r="K176" i="5"/>
  <c r="J176" i="5"/>
  <c r="M175" i="5"/>
  <c r="L175" i="5"/>
  <c r="K175" i="5"/>
  <c r="J175" i="5"/>
  <c r="M174" i="5"/>
  <c r="L174" i="5"/>
  <c r="K174" i="5"/>
  <c r="J174" i="5"/>
  <c r="M173" i="5"/>
  <c r="L173" i="5"/>
  <c r="K173" i="5"/>
  <c r="J173" i="5"/>
  <c r="M172" i="5"/>
  <c r="L172" i="5"/>
  <c r="K172" i="5"/>
  <c r="J172" i="5"/>
  <c r="M171" i="5"/>
  <c r="L171" i="5"/>
  <c r="K171" i="5"/>
  <c r="J171" i="5"/>
  <c r="M170" i="5"/>
  <c r="L170" i="5"/>
  <c r="K170" i="5"/>
  <c r="J170" i="5"/>
  <c r="M169" i="5"/>
  <c r="L169" i="5"/>
  <c r="K169" i="5"/>
  <c r="J169" i="5"/>
  <c r="M168" i="5"/>
  <c r="L168" i="5"/>
  <c r="K168" i="5"/>
  <c r="J168" i="5"/>
  <c r="M167" i="5"/>
  <c r="L167" i="5"/>
  <c r="K167" i="5"/>
  <c r="J167" i="5"/>
  <c r="M166" i="5"/>
  <c r="L166" i="5"/>
  <c r="K166" i="5"/>
  <c r="J166" i="5"/>
  <c r="M165" i="5"/>
  <c r="L165" i="5"/>
  <c r="K165" i="5"/>
  <c r="J165" i="5"/>
  <c r="M164" i="5"/>
  <c r="L164" i="5"/>
  <c r="K164" i="5"/>
  <c r="J164" i="5"/>
  <c r="M163" i="5"/>
  <c r="L163" i="5"/>
  <c r="K163" i="5"/>
  <c r="J163" i="5"/>
  <c r="M162" i="5"/>
  <c r="L162" i="5"/>
  <c r="K162" i="5"/>
  <c r="J162" i="5"/>
  <c r="M161" i="5"/>
  <c r="L161" i="5"/>
  <c r="K161" i="5"/>
  <c r="J161" i="5"/>
  <c r="M160" i="5"/>
  <c r="L160" i="5"/>
  <c r="K160" i="5"/>
  <c r="J160" i="5"/>
  <c r="M159" i="5"/>
  <c r="L159" i="5"/>
  <c r="K159" i="5"/>
  <c r="J159" i="5"/>
  <c r="M158" i="5"/>
  <c r="L158" i="5"/>
  <c r="K158" i="5"/>
  <c r="J158" i="5"/>
  <c r="M157" i="5"/>
  <c r="L157" i="5"/>
  <c r="K157" i="5"/>
  <c r="J157" i="5"/>
  <c r="M156" i="5"/>
  <c r="L156" i="5"/>
  <c r="K156" i="5"/>
  <c r="J156" i="5"/>
  <c r="M155" i="5"/>
  <c r="L155" i="5"/>
  <c r="K155" i="5"/>
  <c r="J155" i="5"/>
  <c r="M154" i="5"/>
  <c r="L154" i="5"/>
  <c r="K154" i="5"/>
  <c r="J154" i="5"/>
  <c r="M153" i="5"/>
  <c r="L153" i="5"/>
  <c r="K153" i="5"/>
  <c r="J153" i="5"/>
  <c r="M152" i="5"/>
  <c r="L152" i="5"/>
  <c r="K152" i="5"/>
  <c r="J152" i="5"/>
  <c r="M151" i="5"/>
  <c r="L151" i="5"/>
  <c r="K151" i="5"/>
  <c r="J151" i="5"/>
  <c r="M150" i="5"/>
  <c r="L150" i="5"/>
  <c r="K150" i="5"/>
  <c r="J150" i="5"/>
  <c r="M149" i="5"/>
  <c r="L149" i="5"/>
  <c r="K149" i="5"/>
  <c r="J149" i="5"/>
  <c r="M148" i="5"/>
  <c r="L148" i="5"/>
  <c r="K148" i="5"/>
  <c r="J148" i="5"/>
  <c r="M147" i="5"/>
  <c r="L147" i="5"/>
  <c r="K147" i="5"/>
  <c r="J147" i="5"/>
  <c r="M146" i="5"/>
  <c r="L146" i="5"/>
  <c r="K146" i="5"/>
  <c r="J146" i="5"/>
  <c r="M145" i="5"/>
  <c r="L145" i="5"/>
  <c r="K145" i="5"/>
  <c r="J145" i="5"/>
  <c r="M144" i="5"/>
  <c r="L144" i="5"/>
  <c r="K144" i="5"/>
  <c r="J144" i="5"/>
  <c r="M143" i="5"/>
  <c r="L143" i="5"/>
  <c r="K143" i="5"/>
  <c r="J143" i="5"/>
  <c r="M142" i="5"/>
  <c r="L142" i="5"/>
  <c r="K142" i="5"/>
  <c r="J142" i="5"/>
  <c r="M141" i="5"/>
  <c r="L141" i="5"/>
  <c r="K141" i="5"/>
  <c r="J141" i="5"/>
  <c r="M140" i="5"/>
  <c r="L140" i="5"/>
  <c r="K140" i="5"/>
  <c r="J140" i="5"/>
  <c r="M139" i="5"/>
  <c r="L139" i="5"/>
  <c r="K139" i="5"/>
  <c r="J139" i="5"/>
  <c r="M138" i="5"/>
  <c r="L138" i="5"/>
  <c r="K138" i="5"/>
  <c r="J138" i="5"/>
  <c r="M137" i="5"/>
  <c r="L137" i="5"/>
  <c r="K137" i="5"/>
  <c r="J137" i="5"/>
  <c r="M136" i="5"/>
  <c r="L136" i="5"/>
  <c r="K136" i="5"/>
  <c r="J136" i="5"/>
  <c r="M135" i="5"/>
  <c r="L135" i="5"/>
  <c r="K135" i="5"/>
  <c r="J135" i="5"/>
  <c r="M134" i="5"/>
  <c r="L134" i="5"/>
  <c r="K134" i="5"/>
  <c r="J134" i="5"/>
  <c r="M133" i="5"/>
  <c r="L133" i="5"/>
  <c r="K133" i="5"/>
  <c r="J133" i="5"/>
  <c r="M132" i="5"/>
  <c r="L132" i="5"/>
  <c r="K132" i="5"/>
  <c r="J132" i="5"/>
  <c r="M131" i="5"/>
  <c r="L131" i="5"/>
  <c r="K131" i="5"/>
  <c r="J131" i="5"/>
  <c r="M130" i="5"/>
  <c r="L130" i="5"/>
  <c r="K130" i="5"/>
  <c r="J130" i="5"/>
  <c r="M129" i="5"/>
  <c r="L129" i="5"/>
  <c r="K129" i="5"/>
  <c r="J129" i="5"/>
  <c r="M128" i="5"/>
  <c r="L128" i="5"/>
  <c r="K128" i="5"/>
  <c r="J128" i="5"/>
  <c r="M127" i="5"/>
  <c r="L127" i="5"/>
  <c r="K127" i="5"/>
  <c r="J127" i="5"/>
  <c r="M126" i="5"/>
  <c r="L126" i="5"/>
  <c r="K126" i="5"/>
  <c r="J126" i="5"/>
  <c r="M125" i="5"/>
  <c r="L125" i="5"/>
  <c r="K125" i="5"/>
  <c r="J125" i="5"/>
  <c r="M124" i="5"/>
  <c r="L124" i="5"/>
  <c r="K124" i="5"/>
  <c r="J124" i="5"/>
  <c r="M123" i="5"/>
  <c r="L123" i="5"/>
  <c r="K123" i="5"/>
  <c r="J123" i="5"/>
  <c r="M122" i="5"/>
  <c r="L122" i="5"/>
  <c r="K122" i="5"/>
  <c r="J122" i="5"/>
  <c r="M121" i="5"/>
  <c r="L121" i="5"/>
  <c r="K121" i="5"/>
  <c r="J121" i="5"/>
  <c r="M120" i="5"/>
  <c r="L120" i="5"/>
  <c r="K120" i="5"/>
  <c r="J120" i="5"/>
  <c r="M119" i="5"/>
  <c r="L119" i="5"/>
  <c r="K119" i="5"/>
  <c r="J119" i="5"/>
  <c r="M118" i="5"/>
  <c r="L118" i="5"/>
  <c r="K118" i="5"/>
  <c r="J118" i="5"/>
  <c r="M117" i="5"/>
  <c r="L117" i="5"/>
  <c r="K117" i="5"/>
  <c r="J117" i="5"/>
  <c r="M116" i="5"/>
  <c r="L116" i="5"/>
  <c r="K116" i="5"/>
  <c r="J116" i="5"/>
  <c r="M115" i="5"/>
  <c r="L115" i="5"/>
  <c r="K115" i="5"/>
  <c r="J115" i="5"/>
  <c r="M114" i="5"/>
  <c r="L114" i="5"/>
  <c r="K114" i="5"/>
  <c r="J114" i="5"/>
  <c r="M113" i="5"/>
  <c r="L113" i="5"/>
  <c r="K113" i="5"/>
  <c r="J113" i="5"/>
  <c r="M112" i="5"/>
  <c r="L112" i="5"/>
  <c r="K112" i="5"/>
  <c r="J112" i="5"/>
  <c r="M111" i="5"/>
  <c r="L111" i="5"/>
  <c r="K111" i="5"/>
  <c r="J111" i="5"/>
  <c r="M110" i="5"/>
  <c r="L110" i="5"/>
  <c r="K110" i="5"/>
  <c r="J110" i="5"/>
  <c r="M109" i="5"/>
  <c r="L109" i="5"/>
  <c r="K109" i="5"/>
  <c r="J109" i="5"/>
  <c r="M108" i="5"/>
  <c r="L108" i="5"/>
  <c r="K108" i="5"/>
  <c r="J108" i="5"/>
  <c r="M107" i="5"/>
  <c r="L107" i="5"/>
  <c r="K107" i="5"/>
  <c r="J107" i="5"/>
  <c r="M106" i="5"/>
  <c r="L106" i="5"/>
  <c r="K106" i="5"/>
  <c r="J106" i="5"/>
  <c r="M105" i="5"/>
  <c r="L105" i="5"/>
  <c r="K105" i="5"/>
  <c r="J105" i="5"/>
  <c r="M104" i="5"/>
  <c r="L104" i="5"/>
  <c r="K104" i="5"/>
  <c r="J104" i="5"/>
  <c r="M103" i="5"/>
  <c r="L103" i="5"/>
  <c r="K103" i="5"/>
  <c r="J103" i="5"/>
  <c r="M102" i="5"/>
  <c r="L102" i="5"/>
  <c r="K102" i="5"/>
  <c r="J102" i="5"/>
  <c r="M101" i="5"/>
  <c r="L101" i="5"/>
  <c r="K101" i="5"/>
  <c r="J101" i="5"/>
  <c r="M100" i="5"/>
  <c r="L100" i="5"/>
  <c r="K100" i="5"/>
  <c r="J100" i="5"/>
  <c r="M99" i="5"/>
  <c r="L99" i="5"/>
  <c r="K99" i="5"/>
  <c r="J99" i="5"/>
  <c r="M98" i="5"/>
  <c r="L98" i="5"/>
  <c r="K98" i="5"/>
  <c r="J98" i="5"/>
  <c r="M97" i="5"/>
  <c r="L97" i="5"/>
  <c r="K97" i="5"/>
  <c r="J97" i="5"/>
  <c r="M96" i="5"/>
  <c r="L96" i="5"/>
  <c r="K96" i="5"/>
  <c r="J96" i="5"/>
  <c r="M95" i="5"/>
  <c r="L95" i="5"/>
  <c r="K95" i="5"/>
  <c r="J95" i="5"/>
  <c r="M94" i="5"/>
  <c r="L94" i="5"/>
  <c r="K94" i="5"/>
  <c r="J94" i="5"/>
  <c r="M93" i="5"/>
  <c r="L93" i="5"/>
  <c r="K93" i="5"/>
  <c r="J93" i="5"/>
  <c r="M92" i="5"/>
  <c r="L92" i="5"/>
  <c r="K92" i="5"/>
  <c r="J92" i="5"/>
  <c r="M91" i="5"/>
  <c r="L91" i="5"/>
  <c r="K91" i="5"/>
  <c r="J91" i="5"/>
  <c r="M90" i="5"/>
  <c r="L90" i="5"/>
  <c r="K90" i="5"/>
  <c r="J90" i="5"/>
  <c r="M89" i="5"/>
  <c r="L89" i="5"/>
  <c r="K89" i="5"/>
  <c r="J89" i="5"/>
  <c r="M88" i="5"/>
  <c r="L88" i="5"/>
  <c r="K88" i="5"/>
  <c r="J88" i="5"/>
  <c r="M87" i="5"/>
  <c r="L87" i="5"/>
  <c r="K87" i="5"/>
  <c r="J87" i="5"/>
  <c r="M86" i="5"/>
  <c r="L86" i="5"/>
  <c r="K86" i="5"/>
  <c r="J86" i="5"/>
  <c r="M85" i="5"/>
  <c r="L85" i="5"/>
  <c r="K85" i="5"/>
  <c r="J85" i="5"/>
  <c r="M84" i="5"/>
  <c r="L84" i="5"/>
  <c r="K84" i="5"/>
  <c r="J84" i="5"/>
  <c r="M83" i="5"/>
  <c r="L83" i="5"/>
  <c r="K83" i="5"/>
  <c r="J83" i="5"/>
  <c r="M82" i="5"/>
  <c r="L82" i="5"/>
  <c r="K82" i="5"/>
  <c r="J82" i="5"/>
  <c r="M81" i="5"/>
  <c r="L81" i="5"/>
  <c r="K81" i="5"/>
  <c r="J81" i="5"/>
  <c r="M80" i="5"/>
  <c r="L80" i="5"/>
  <c r="K80" i="5"/>
  <c r="J80" i="5"/>
  <c r="M79" i="5"/>
  <c r="L79" i="5"/>
  <c r="K79" i="5"/>
  <c r="J79" i="5"/>
  <c r="M78" i="5"/>
  <c r="L78" i="5"/>
  <c r="K78" i="5"/>
  <c r="J78" i="5"/>
  <c r="M77" i="5"/>
  <c r="L77" i="5"/>
  <c r="K77" i="5"/>
  <c r="J77" i="5"/>
  <c r="M76" i="5"/>
  <c r="L76" i="5"/>
  <c r="K76" i="5"/>
  <c r="J76" i="5"/>
  <c r="M75" i="5"/>
  <c r="L75" i="5"/>
  <c r="K75" i="5"/>
  <c r="J75" i="5"/>
  <c r="M74" i="5"/>
  <c r="L74" i="5"/>
  <c r="K74" i="5"/>
  <c r="J74" i="5"/>
  <c r="M73" i="5"/>
  <c r="L73" i="5"/>
  <c r="K73" i="5"/>
  <c r="J73" i="5"/>
  <c r="M72" i="5"/>
  <c r="L72" i="5"/>
  <c r="K72" i="5"/>
  <c r="J72" i="5"/>
  <c r="M71" i="5"/>
  <c r="L71" i="5"/>
  <c r="K71" i="5"/>
  <c r="J71" i="5"/>
  <c r="M70" i="5"/>
  <c r="L70" i="5"/>
  <c r="K70" i="5"/>
  <c r="J70" i="5"/>
  <c r="M69" i="5"/>
  <c r="L69" i="5"/>
  <c r="K69" i="5"/>
  <c r="J69" i="5"/>
  <c r="M68" i="5"/>
  <c r="L68" i="5"/>
  <c r="K68" i="5"/>
  <c r="J68" i="5"/>
  <c r="M67" i="5"/>
  <c r="L67" i="5"/>
  <c r="K67" i="5"/>
  <c r="J67" i="5"/>
  <c r="M66" i="5"/>
  <c r="L66" i="5"/>
  <c r="K66" i="5"/>
  <c r="J66" i="5"/>
  <c r="M65" i="5"/>
  <c r="L65" i="5"/>
  <c r="K65" i="5"/>
  <c r="J65" i="5"/>
  <c r="M64" i="5"/>
  <c r="L64" i="5"/>
  <c r="K64" i="5"/>
  <c r="J64" i="5"/>
  <c r="M63" i="5"/>
  <c r="L63" i="5"/>
  <c r="K63" i="5"/>
  <c r="J63" i="5"/>
  <c r="M62" i="5"/>
  <c r="L62" i="5"/>
  <c r="K62" i="5"/>
  <c r="J62" i="5"/>
  <c r="M61" i="5"/>
  <c r="L61" i="5"/>
  <c r="K61" i="5"/>
  <c r="J61" i="5"/>
  <c r="M60" i="5"/>
  <c r="L60" i="5"/>
  <c r="K60" i="5"/>
  <c r="J60" i="5"/>
  <c r="M59" i="5"/>
  <c r="L59" i="5"/>
  <c r="K59" i="5"/>
  <c r="J59" i="5"/>
  <c r="M58" i="5"/>
  <c r="L58" i="5"/>
  <c r="K58" i="5"/>
  <c r="J58" i="5"/>
  <c r="M57" i="5"/>
  <c r="L57" i="5"/>
  <c r="K57" i="5"/>
  <c r="J57" i="5"/>
  <c r="M56" i="5"/>
  <c r="L56" i="5"/>
  <c r="K56" i="5"/>
  <c r="J56" i="5"/>
  <c r="M55" i="5"/>
  <c r="L55" i="5"/>
  <c r="K55" i="5"/>
  <c r="J55" i="5"/>
  <c r="M54" i="5"/>
  <c r="L54" i="5"/>
  <c r="K54" i="5"/>
  <c r="J54" i="5"/>
  <c r="M53" i="5"/>
  <c r="L53" i="5"/>
  <c r="K53" i="5"/>
  <c r="J53" i="5"/>
  <c r="M52" i="5"/>
  <c r="L52" i="5"/>
  <c r="K52" i="5"/>
  <c r="J52" i="5"/>
  <c r="M51" i="5"/>
  <c r="L51" i="5"/>
  <c r="K51" i="5"/>
  <c r="J51" i="5"/>
  <c r="M50" i="5"/>
  <c r="L50" i="5"/>
  <c r="K50" i="5"/>
  <c r="J50" i="5"/>
  <c r="M49" i="5"/>
  <c r="L49" i="5"/>
  <c r="K49" i="5"/>
  <c r="J49" i="5"/>
  <c r="M48" i="5"/>
  <c r="L48" i="5"/>
  <c r="K48" i="5"/>
  <c r="J48" i="5"/>
  <c r="M47" i="5"/>
  <c r="L47" i="5"/>
  <c r="K47" i="5"/>
  <c r="J47" i="5"/>
  <c r="M46" i="5"/>
  <c r="L46" i="5"/>
  <c r="K46" i="5"/>
  <c r="J46" i="5"/>
  <c r="M45" i="5"/>
  <c r="L45" i="5"/>
  <c r="K45" i="5"/>
  <c r="J45" i="5"/>
  <c r="M44" i="5"/>
  <c r="L44" i="5"/>
  <c r="K44" i="5"/>
  <c r="J44" i="5"/>
  <c r="M43" i="5"/>
  <c r="L43" i="5"/>
  <c r="K43" i="5"/>
  <c r="J43" i="5"/>
  <c r="M42" i="5"/>
  <c r="L42" i="5"/>
  <c r="K42" i="5"/>
  <c r="J42" i="5"/>
  <c r="M41" i="5"/>
  <c r="L41" i="5"/>
  <c r="K41" i="5"/>
  <c r="J41" i="5"/>
  <c r="M40" i="5"/>
  <c r="L40" i="5"/>
  <c r="K40" i="5"/>
  <c r="J40" i="5"/>
  <c r="M39" i="5"/>
  <c r="L39" i="5"/>
  <c r="K39" i="5"/>
  <c r="J39" i="5"/>
  <c r="M38" i="5"/>
  <c r="L38" i="5"/>
  <c r="K38" i="5"/>
  <c r="J38" i="5"/>
  <c r="M37" i="5"/>
  <c r="L37" i="5"/>
  <c r="K37" i="5"/>
  <c r="J37" i="5"/>
  <c r="M36" i="5"/>
  <c r="L36" i="5"/>
  <c r="K36" i="5"/>
  <c r="J36" i="5"/>
  <c r="M35" i="5"/>
  <c r="L35" i="5"/>
  <c r="K35" i="5"/>
  <c r="J35" i="5"/>
  <c r="M34" i="5"/>
  <c r="L34" i="5"/>
  <c r="K34" i="5"/>
  <c r="J34" i="5"/>
  <c r="M33" i="5"/>
  <c r="L33" i="5"/>
  <c r="K33" i="5"/>
  <c r="J33" i="5"/>
  <c r="M32" i="5"/>
  <c r="L32" i="5"/>
  <c r="K32" i="5"/>
  <c r="J32" i="5"/>
  <c r="M31" i="5"/>
  <c r="L31" i="5"/>
  <c r="K31" i="5"/>
  <c r="J31" i="5"/>
  <c r="M30" i="5"/>
  <c r="L30" i="5"/>
  <c r="K30" i="5"/>
  <c r="J30" i="5"/>
  <c r="M29" i="5"/>
  <c r="L29" i="5"/>
  <c r="K29" i="5"/>
  <c r="J29" i="5"/>
  <c r="M28" i="5"/>
  <c r="L28" i="5"/>
  <c r="K28" i="5"/>
  <c r="J28" i="5"/>
  <c r="M27" i="5"/>
  <c r="L27" i="5"/>
  <c r="K27" i="5"/>
  <c r="J27" i="5"/>
  <c r="M26" i="5"/>
  <c r="L26" i="5"/>
  <c r="K26" i="5"/>
  <c r="J26" i="5"/>
  <c r="M25" i="5"/>
  <c r="L25" i="5"/>
  <c r="K25" i="5"/>
  <c r="J25" i="5"/>
  <c r="M24" i="5"/>
  <c r="L24" i="5"/>
  <c r="K24" i="5"/>
  <c r="J24" i="5"/>
  <c r="M23" i="5"/>
  <c r="L23" i="5"/>
  <c r="K23" i="5"/>
  <c r="J23" i="5"/>
  <c r="M22" i="5"/>
  <c r="L22" i="5"/>
  <c r="K22" i="5"/>
  <c r="J22" i="5"/>
  <c r="M21" i="5"/>
  <c r="L21" i="5"/>
  <c r="K21" i="5"/>
  <c r="J21" i="5"/>
  <c r="M20" i="5"/>
  <c r="L20" i="5"/>
  <c r="K20" i="5"/>
  <c r="J20" i="5"/>
  <c r="M19" i="5"/>
  <c r="L19" i="5"/>
  <c r="K19" i="5"/>
  <c r="J19" i="5"/>
  <c r="M18" i="5"/>
  <c r="L18" i="5"/>
  <c r="K18" i="5"/>
  <c r="J18" i="5"/>
  <c r="M17" i="5"/>
  <c r="L17" i="5"/>
  <c r="K17" i="5"/>
  <c r="J17" i="5"/>
  <c r="M16" i="5"/>
  <c r="L16" i="5"/>
  <c r="K16" i="5"/>
  <c r="J16" i="5"/>
  <c r="M15" i="5"/>
  <c r="L15" i="5"/>
  <c r="K15" i="5"/>
  <c r="J15" i="5"/>
  <c r="M14" i="5"/>
  <c r="L14" i="5"/>
  <c r="K14" i="5"/>
  <c r="J14" i="5"/>
  <c r="M13" i="5"/>
  <c r="L13" i="5"/>
  <c r="K13" i="5"/>
  <c r="J13" i="5"/>
  <c r="M12" i="5"/>
  <c r="L12" i="5"/>
  <c r="K12" i="5"/>
  <c r="J12" i="5"/>
  <c r="M11" i="5"/>
  <c r="L11" i="5"/>
  <c r="K11" i="5"/>
  <c r="J11" i="5"/>
  <c r="M10" i="5"/>
  <c r="L10" i="5"/>
  <c r="K10" i="5"/>
  <c r="J10" i="5"/>
  <c r="M9" i="5"/>
  <c r="L9" i="5"/>
  <c r="K9" i="5"/>
  <c r="J9" i="5"/>
  <c r="M8" i="5"/>
  <c r="L8" i="5"/>
  <c r="K8" i="5"/>
  <c r="J8" i="5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B8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B28" i="6"/>
  <c r="C28" i="6"/>
  <c r="B29" i="6"/>
  <c r="C29" i="6"/>
  <c r="B30" i="6"/>
  <c r="C30" i="6"/>
  <c r="B31" i="6"/>
  <c r="C31" i="6"/>
  <c r="B32" i="6"/>
  <c r="C32" i="6"/>
  <c r="B33" i="6"/>
  <c r="C33" i="6"/>
  <c r="B34" i="6"/>
  <c r="C34" i="6"/>
  <c r="B35" i="6"/>
  <c r="C35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B54" i="6"/>
  <c r="C54" i="6"/>
  <c r="B55" i="6"/>
  <c r="C55" i="6"/>
  <c r="B56" i="6"/>
  <c r="C56" i="6"/>
  <c r="B57" i="6"/>
  <c r="C57" i="6"/>
  <c r="B58" i="6"/>
  <c r="C58" i="6"/>
  <c r="B59" i="6"/>
  <c r="C59" i="6"/>
  <c r="B60" i="6"/>
  <c r="C60" i="6"/>
  <c r="B61" i="6"/>
  <c r="C61" i="6"/>
  <c r="B62" i="6"/>
  <c r="C62" i="6"/>
  <c r="B63" i="6"/>
  <c r="C63" i="6"/>
  <c r="B64" i="6"/>
  <c r="C64" i="6"/>
  <c r="B65" i="6"/>
  <c r="C65" i="6"/>
  <c r="B66" i="6"/>
  <c r="C66" i="6"/>
  <c r="B67" i="6"/>
  <c r="C67" i="6"/>
  <c r="B68" i="6"/>
  <c r="C68" i="6"/>
  <c r="B69" i="6"/>
  <c r="C69" i="6"/>
  <c r="B70" i="6"/>
  <c r="C70" i="6"/>
  <c r="B71" i="6"/>
  <c r="C71" i="6"/>
  <c r="B72" i="6"/>
  <c r="C72" i="6"/>
  <c r="B73" i="6"/>
  <c r="C73" i="6"/>
  <c r="B74" i="6"/>
  <c r="C74" i="6"/>
  <c r="B75" i="6"/>
  <c r="C75" i="6"/>
  <c r="B76" i="6"/>
  <c r="C76" i="6"/>
  <c r="B77" i="6"/>
  <c r="C77" i="6"/>
  <c r="B78" i="6"/>
  <c r="C78" i="6"/>
  <c r="B79" i="6"/>
  <c r="C79" i="6"/>
  <c r="B80" i="6"/>
  <c r="C80" i="6"/>
  <c r="B81" i="6"/>
  <c r="C81" i="6"/>
  <c r="B82" i="6"/>
  <c r="C82" i="6"/>
  <c r="B83" i="6"/>
  <c r="C83" i="6"/>
  <c r="B84" i="6"/>
  <c r="C84" i="6"/>
  <c r="B85" i="6"/>
  <c r="C85" i="6"/>
  <c r="B86" i="6"/>
  <c r="C86" i="6"/>
  <c r="B87" i="6"/>
  <c r="C87" i="6"/>
  <c r="B88" i="6"/>
  <c r="C88" i="6"/>
  <c r="B89" i="6"/>
  <c r="C89" i="6"/>
  <c r="B90" i="6"/>
  <c r="C90" i="6"/>
  <c r="B91" i="6"/>
  <c r="C91" i="6"/>
  <c r="B92" i="6"/>
  <c r="C92" i="6"/>
  <c r="B93" i="6"/>
  <c r="C93" i="6"/>
  <c r="B94" i="6"/>
  <c r="C94" i="6"/>
  <c r="B95" i="6"/>
  <c r="C95" i="6"/>
  <c r="B96" i="6"/>
  <c r="C96" i="6"/>
  <c r="B97" i="6"/>
  <c r="C97" i="6"/>
  <c r="B98" i="6"/>
  <c r="C98" i="6"/>
  <c r="B99" i="6"/>
  <c r="C99" i="6"/>
  <c r="B100" i="6"/>
  <c r="C100" i="6"/>
  <c r="B101" i="6"/>
  <c r="C101" i="6"/>
  <c r="B102" i="6"/>
  <c r="C102" i="6"/>
  <c r="B103" i="6"/>
  <c r="C103" i="6"/>
  <c r="B104" i="6"/>
  <c r="C104" i="6"/>
  <c r="B105" i="6"/>
  <c r="C105" i="6"/>
  <c r="B106" i="6"/>
  <c r="C106" i="6"/>
  <c r="B107" i="6"/>
  <c r="C107" i="6"/>
  <c r="B108" i="6"/>
  <c r="C108" i="6"/>
  <c r="B109" i="6"/>
  <c r="C109" i="6"/>
  <c r="B110" i="6"/>
  <c r="C110" i="6"/>
  <c r="B111" i="6"/>
  <c r="C111" i="6"/>
  <c r="B112" i="6"/>
  <c r="C112" i="6"/>
  <c r="B113" i="6"/>
  <c r="C113" i="6"/>
  <c r="B114" i="6"/>
  <c r="C114" i="6"/>
  <c r="B115" i="6"/>
  <c r="C115" i="6"/>
  <c r="B116" i="6"/>
  <c r="C116" i="6"/>
  <c r="B117" i="6"/>
  <c r="C117" i="6"/>
  <c r="B118" i="6"/>
  <c r="C118" i="6"/>
  <c r="B119" i="6"/>
  <c r="C119" i="6"/>
  <c r="B120" i="6"/>
  <c r="C120" i="6"/>
  <c r="B121" i="6"/>
  <c r="C121" i="6"/>
  <c r="B122" i="6"/>
  <c r="C122" i="6"/>
  <c r="B123" i="6"/>
  <c r="C123" i="6"/>
  <c r="B124" i="6"/>
  <c r="C124" i="6"/>
  <c r="B125" i="6"/>
  <c r="C125" i="6"/>
  <c r="B126" i="6"/>
  <c r="C126" i="6"/>
  <c r="B127" i="6"/>
  <c r="C127" i="6"/>
  <c r="B128" i="6"/>
  <c r="C128" i="6"/>
  <c r="B129" i="6"/>
  <c r="C129" i="6"/>
  <c r="B130" i="6"/>
  <c r="C130" i="6"/>
  <c r="B131" i="6"/>
  <c r="C131" i="6"/>
  <c r="B132" i="6"/>
  <c r="C132" i="6"/>
  <c r="B133" i="6"/>
  <c r="C133" i="6"/>
  <c r="B134" i="6"/>
  <c r="C134" i="6"/>
  <c r="B135" i="6"/>
  <c r="C135" i="6"/>
  <c r="B136" i="6"/>
  <c r="C136" i="6"/>
  <c r="B137" i="6"/>
  <c r="C137" i="6"/>
  <c r="B138" i="6"/>
  <c r="C138" i="6"/>
  <c r="B139" i="6"/>
  <c r="C139" i="6"/>
  <c r="B140" i="6"/>
  <c r="C140" i="6"/>
  <c r="B141" i="6"/>
  <c r="C141" i="6"/>
  <c r="B142" i="6"/>
  <c r="C142" i="6"/>
  <c r="B143" i="6"/>
  <c r="C143" i="6"/>
  <c r="B144" i="6"/>
  <c r="C144" i="6"/>
  <c r="B145" i="6"/>
  <c r="C145" i="6"/>
  <c r="B146" i="6"/>
  <c r="C146" i="6"/>
  <c r="B147" i="6"/>
  <c r="C147" i="6"/>
  <c r="B148" i="6"/>
  <c r="C148" i="6"/>
  <c r="B149" i="6"/>
  <c r="C149" i="6"/>
  <c r="B150" i="6"/>
  <c r="C150" i="6"/>
  <c r="B151" i="6"/>
  <c r="C151" i="6"/>
  <c r="B152" i="6"/>
  <c r="C152" i="6"/>
  <c r="B153" i="6"/>
  <c r="C153" i="6"/>
  <c r="B154" i="6"/>
  <c r="C154" i="6"/>
  <c r="B155" i="6"/>
  <c r="C155" i="6"/>
  <c r="B156" i="6"/>
  <c r="C156" i="6"/>
  <c r="B157" i="6"/>
  <c r="C157" i="6"/>
  <c r="B158" i="6"/>
  <c r="C158" i="6"/>
  <c r="B159" i="6"/>
  <c r="C159" i="6"/>
  <c r="B160" i="6"/>
  <c r="C160" i="6"/>
  <c r="B161" i="6"/>
  <c r="C161" i="6"/>
  <c r="B162" i="6"/>
  <c r="C162" i="6"/>
  <c r="B163" i="6"/>
  <c r="C163" i="6"/>
  <c r="B164" i="6"/>
  <c r="C164" i="6"/>
  <c r="B165" i="6"/>
  <c r="C165" i="6"/>
  <c r="B166" i="6"/>
  <c r="C166" i="6"/>
  <c r="B167" i="6"/>
  <c r="C167" i="6"/>
  <c r="B168" i="6"/>
  <c r="C168" i="6"/>
  <c r="B169" i="6"/>
  <c r="C169" i="6"/>
  <c r="B170" i="6"/>
  <c r="C170" i="6"/>
  <c r="B171" i="6"/>
  <c r="C171" i="6"/>
  <c r="B172" i="6"/>
  <c r="C172" i="6"/>
  <c r="B173" i="6"/>
  <c r="C173" i="6"/>
  <c r="B174" i="6"/>
  <c r="C174" i="6"/>
  <c r="B175" i="6"/>
  <c r="C175" i="6"/>
  <c r="B176" i="6"/>
  <c r="C176" i="6"/>
  <c r="B177" i="6"/>
  <c r="C177" i="6"/>
  <c r="B178" i="6"/>
  <c r="C178" i="6"/>
  <c r="B179" i="6"/>
  <c r="C179" i="6"/>
  <c r="B180" i="6"/>
  <c r="C180" i="6"/>
  <c r="B181" i="6"/>
  <c r="C181" i="6"/>
  <c r="B182" i="6"/>
  <c r="C182" i="6"/>
  <c r="B183" i="6"/>
  <c r="C183" i="6"/>
  <c r="B184" i="6"/>
  <c r="C184" i="6"/>
  <c r="B185" i="6"/>
  <c r="C185" i="6"/>
  <c r="B186" i="6"/>
  <c r="C186" i="6"/>
  <c r="B187" i="6"/>
  <c r="C187" i="6"/>
  <c r="B188" i="6"/>
  <c r="C188" i="6"/>
  <c r="B189" i="6"/>
  <c r="C189" i="6"/>
  <c r="B190" i="6"/>
  <c r="C190" i="6"/>
  <c r="B191" i="6"/>
  <c r="C191" i="6"/>
  <c r="B192" i="6"/>
  <c r="C192" i="6"/>
  <c r="B193" i="6"/>
  <c r="C193" i="6"/>
  <c r="B194" i="6"/>
  <c r="C194" i="6"/>
  <c r="B195" i="6"/>
  <c r="C195" i="6"/>
  <c r="B196" i="6"/>
  <c r="C196" i="6"/>
  <c r="B197" i="6"/>
  <c r="C197" i="6"/>
  <c r="B198" i="6"/>
  <c r="C198" i="6"/>
  <c r="B199" i="6"/>
  <c r="C199" i="6"/>
  <c r="B200" i="6"/>
  <c r="C200" i="6"/>
  <c r="B201" i="6"/>
  <c r="C201" i="6"/>
  <c r="B202" i="6"/>
  <c r="C202" i="6"/>
  <c r="B203" i="6"/>
  <c r="C203" i="6"/>
  <c r="B204" i="6"/>
  <c r="C204" i="6"/>
  <c r="B205" i="6"/>
  <c r="C205" i="6"/>
  <c r="B206" i="6"/>
  <c r="C206" i="6"/>
  <c r="B207" i="6"/>
  <c r="C207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8" i="6"/>
  <c r="F13" i="6"/>
  <c r="K13" i="6" s="1"/>
  <c r="I8" i="6"/>
  <c r="N8" i="6" s="1"/>
  <c r="F9" i="6"/>
  <c r="G9" i="6"/>
  <c r="L9" i="6" s="1"/>
  <c r="H9" i="6"/>
  <c r="M9" i="6" s="1"/>
  <c r="I9" i="6"/>
  <c r="N9" i="6" s="1"/>
  <c r="F10" i="6"/>
  <c r="G10" i="6"/>
  <c r="L10" i="6" s="1"/>
  <c r="H10" i="6"/>
  <c r="M10" i="6" s="1"/>
  <c r="I10" i="6"/>
  <c r="N10" i="6" s="1"/>
  <c r="F11" i="6"/>
  <c r="G11" i="6"/>
  <c r="L11" i="6" s="1"/>
  <c r="H11" i="6"/>
  <c r="M11" i="6" s="1"/>
  <c r="I11" i="6"/>
  <c r="N11" i="6" s="1"/>
  <c r="F12" i="6"/>
  <c r="G12" i="6"/>
  <c r="L12" i="6" s="1"/>
  <c r="H12" i="6"/>
  <c r="M12" i="6" s="1"/>
  <c r="I12" i="6"/>
  <c r="N12" i="6" s="1"/>
  <c r="G13" i="6"/>
  <c r="L13" i="6" s="1"/>
  <c r="H13" i="6"/>
  <c r="M13" i="6" s="1"/>
  <c r="I13" i="6"/>
  <c r="N13" i="6" s="1"/>
  <c r="F14" i="6"/>
  <c r="G14" i="6"/>
  <c r="L14" i="6" s="1"/>
  <c r="H14" i="6"/>
  <c r="M14" i="6" s="1"/>
  <c r="I14" i="6"/>
  <c r="N14" i="6" s="1"/>
  <c r="F15" i="6"/>
  <c r="G15" i="6"/>
  <c r="L15" i="6" s="1"/>
  <c r="H15" i="6"/>
  <c r="M15" i="6" s="1"/>
  <c r="I15" i="6"/>
  <c r="N15" i="6" s="1"/>
  <c r="F16" i="6"/>
  <c r="G16" i="6"/>
  <c r="L16" i="6" s="1"/>
  <c r="H16" i="6"/>
  <c r="M16" i="6" s="1"/>
  <c r="I16" i="6"/>
  <c r="N16" i="6" s="1"/>
  <c r="F17" i="6"/>
  <c r="G17" i="6"/>
  <c r="L17" i="6" s="1"/>
  <c r="H17" i="6"/>
  <c r="M17" i="6" s="1"/>
  <c r="I17" i="6"/>
  <c r="N17" i="6" s="1"/>
  <c r="F18" i="6"/>
  <c r="G18" i="6"/>
  <c r="L18" i="6" s="1"/>
  <c r="H18" i="6"/>
  <c r="M18" i="6" s="1"/>
  <c r="I18" i="6"/>
  <c r="N18" i="6" s="1"/>
  <c r="F19" i="6"/>
  <c r="G19" i="6"/>
  <c r="L19" i="6" s="1"/>
  <c r="H19" i="6"/>
  <c r="M19" i="6" s="1"/>
  <c r="I19" i="6"/>
  <c r="N19" i="6" s="1"/>
  <c r="F20" i="6"/>
  <c r="G20" i="6"/>
  <c r="L20" i="6" s="1"/>
  <c r="H20" i="6"/>
  <c r="M20" i="6" s="1"/>
  <c r="I20" i="6"/>
  <c r="N20" i="6" s="1"/>
  <c r="F21" i="6"/>
  <c r="G21" i="6"/>
  <c r="L21" i="6" s="1"/>
  <c r="H21" i="6"/>
  <c r="M21" i="6" s="1"/>
  <c r="I21" i="6"/>
  <c r="N21" i="6" s="1"/>
  <c r="F22" i="6"/>
  <c r="G22" i="6"/>
  <c r="L22" i="6" s="1"/>
  <c r="H22" i="6"/>
  <c r="M22" i="6" s="1"/>
  <c r="I22" i="6"/>
  <c r="N22" i="6" s="1"/>
  <c r="F23" i="6"/>
  <c r="G23" i="6"/>
  <c r="L23" i="6" s="1"/>
  <c r="H23" i="6"/>
  <c r="M23" i="6" s="1"/>
  <c r="I23" i="6"/>
  <c r="N23" i="6" s="1"/>
  <c r="F24" i="6"/>
  <c r="G24" i="6"/>
  <c r="L24" i="6" s="1"/>
  <c r="H24" i="6"/>
  <c r="M24" i="6" s="1"/>
  <c r="I24" i="6"/>
  <c r="N24" i="6" s="1"/>
  <c r="F25" i="6"/>
  <c r="G25" i="6"/>
  <c r="L25" i="6" s="1"/>
  <c r="H25" i="6"/>
  <c r="M25" i="6" s="1"/>
  <c r="I25" i="6"/>
  <c r="N25" i="6" s="1"/>
  <c r="F26" i="6"/>
  <c r="G26" i="6"/>
  <c r="L26" i="6" s="1"/>
  <c r="H26" i="6"/>
  <c r="M26" i="6" s="1"/>
  <c r="I26" i="6"/>
  <c r="N26" i="6" s="1"/>
  <c r="F27" i="6"/>
  <c r="G27" i="6"/>
  <c r="L27" i="6" s="1"/>
  <c r="H27" i="6"/>
  <c r="M27" i="6" s="1"/>
  <c r="I27" i="6"/>
  <c r="N27" i="6" s="1"/>
  <c r="F28" i="6"/>
  <c r="G28" i="6"/>
  <c r="L28" i="6" s="1"/>
  <c r="H28" i="6"/>
  <c r="M28" i="6" s="1"/>
  <c r="I28" i="6"/>
  <c r="N28" i="6" s="1"/>
  <c r="F29" i="6"/>
  <c r="G29" i="6"/>
  <c r="L29" i="6" s="1"/>
  <c r="H29" i="6"/>
  <c r="M29" i="6" s="1"/>
  <c r="I29" i="6"/>
  <c r="N29" i="6" s="1"/>
  <c r="F30" i="6"/>
  <c r="G30" i="6"/>
  <c r="L30" i="6" s="1"/>
  <c r="H30" i="6"/>
  <c r="M30" i="6" s="1"/>
  <c r="I30" i="6"/>
  <c r="N30" i="6" s="1"/>
  <c r="F31" i="6"/>
  <c r="G31" i="6"/>
  <c r="L31" i="6" s="1"/>
  <c r="H31" i="6"/>
  <c r="M31" i="6" s="1"/>
  <c r="I31" i="6"/>
  <c r="N31" i="6" s="1"/>
  <c r="F32" i="6"/>
  <c r="G32" i="6"/>
  <c r="L32" i="6" s="1"/>
  <c r="H32" i="6"/>
  <c r="M32" i="6" s="1"/>
  <c r="I32" i="6"/>
  <c r="N32" i="6" s="1"/>
  <c r="F33" i="6"/>
  <c r="G33" i="6"/>
  <c r="L33" i="6" s="1"/>
  <c r="H33" i="6"/>
  <c r="M33" i="6" s="1"/>
  <c r="I33" i="6"/>
  <c r="N33" i="6" s="1"/>
  <c r="F34" i="6"/>
  <c r="G34" i="6"/>
  <c r="L34" i="6" s="1"/>
  <c r="H34" i="6"/>
  <c r="M34" i="6" s="1"/>
  <c r="I34" i="6"/>
  <c r="N34" i="6" s="1"/>
  <c r="F35" i="6"/>
  <c r="G35" i="6"/>
  <c r="L35" i="6" s="1"/>
  <c r="H35" i="6"/>
  <c r="M35" i="6" s="1"/>
  <c r="I35" i="6"/>
  <c r="N35" i="6" s="1"/>
  <c r="F36" i="6"/>
  <c r="G36" i="6"/>
  <c r="L36" i="6" s="1"/>
  <c r="H36" i="6"/>
  <c r="M36" i="6" s="1"/>
  <c r="I36" i="6"/>
  <c r="N36" i="6" s="1"/>
  <c r="F37" i="6"/>
  <c r="G37" i="6"/>
  <c r="L37" i="6" s="1"/>
  <c r="H37" i="6"/>
  <c r="M37" i="6" s="1"/>
  <c r="I37" i="6"/>
  <c r="N37" i="6" s="1"/>
  <c r="F38" i="6"/>
  <c r="G38" i="6"/>
  <c r="L38" i="6" s="1"/>
  <c r="H38" i="6"/>
  <c r="M38" i="6" s="1"/>
  <c r="I38" i="6"/>
  <c r="N38" i="6" s="1"/>
  <c r="F39" i="6"/>
  <c r="G39" i="6"/>
  <c r="L39" i="6" s="1"/>
  <c r="H39" i="6"/>
  <c r="M39" i="6" s="1"/>
  <c r="I39" i="6"/>
  <c r="N39" i="6" s="1"/>
  <c r="F40" i="6"/>
  <c r="G40" i="6"/>
  <c r="L40" i="6" s="1"/>
  <c r="H40" i="6"/>
  <c r="M40" i="6" s="1"/>
  <c r="I40" i="6"/>
  <c r="N40" i="6" s="1"/>
  <c r="F41" i="6"/>
  <c r="G41" i="6"/>
  <c r="L41" i="6" s="1"/>
  <c r="H41" i="6"/>
  <c r="M41" i="6" s="1"/>
  <c r="I41" i="6"/>
  <c r="N41" i="6" s="1"/>
  <c r="F42" i="6"/>
  <c r="G42" i="6"/>
  <c r="L42" i="6" s="1"/>
  <c r="H42" i="6"/>
  <c r="M42" i="6" s="1"/>
  <c r="I42" i="6"/>
  <c r="N42" i="6" s="1"/>
  <c r="F43" i="6"/>
  <c r="G43" i="6"/>
  <c r="L43" i="6" s="1"/>
  <c r="H43" i="6"/>
  <c r="M43" i="6" s="1"/>
  <c r="I43" i="6"/>
  <c r="N43" i="6" s="1"/>
  <c r="F44" i="6"/>
  <c r="G44" i="6"/>
  <c r="L44" i="6" s="1"/>
  <c r="H44" i="6"/>
  <c r="M44" i="6" s="1"/>
  <c r="I44" i="6"/>
  <c r="N44" i="6" s="1"/>
  <c r="F45" i="6"/>
  <c r="G45" i="6"/>
  <c r="L45" i="6" s="1"/>
  <c r="H45" i="6"/>
  <c r="M45" i="6" s="1"/>
  <c r="I45" i="6"/>
  <c r="N45" i="6" s="1"/>
  <c r="F46" i="6"/>
  <c r="G46" i="6"/>
  <c r="L46" i="6" s="1"/>
  <c r="H46" i="6"/>
  <c r="M46" i="6" s="1"/>
  <c r="I46" i="6"/>
  <c r="N46" i="6" s="1"/>
  <c r="F47" i="6"/>
  <c r="G47" i="6"/>
  <c r="L47" i="6" s="1"/>
  <c r="H47" i="6"/>
  <c r="M47" i="6" s="1"/>
  <c r="I47" i="6"/>
  <c r="N47" i="6" s="1"/>
  <c r="F48" i="6"/>
  <c r="G48" i="6"/>
  <c r="L48" i="6" s="1"/>
  <c r="H48" i="6"/>
  <c r="M48" i="6" s="1"/>
  <c r="I48" i="6"/>
  <c r="N48" i="6" s="1"/>
  <c r="F49" i="6"/>
  <c r="G49" i="6"/>
  <c r="L49" i="6" s="1"/>
  <c r="H49" i="6"/>
  <c r="M49" i="6" s="1"/>
  <c r="I49" i="6"/>
  <c r="N49" i="6" s="1"/>
  <c r="F50" i="6"/>
  <c r="G50" i="6"/>
  <c r="L50" i="6" s="1"/>
  <c r="H50" i="6"/>
  <c r="M50" i="6" s="1"/>
  <c r="I50" i="6"/>
  <c r="N50" i="6" s="1"/>
  <c r="F51" i="6"/>
  <c r="G51" i="6"/>
  <c r="L51" i="6" s="1"/>
  <c r="H51" i="6"/>
  <c r="M51" i="6" s="1"/>
  <c r="I51" i="6"/>
  <c r="N51" i="6" s="1"/>
  <c r="F52" i="6"/>
  <c r="G52" i="6"/>
  <c r="L52" i="6" s="1"/>
  <c r="H52" i="6"/>
  <c r="M52" i="6" s="1"/>
  <c r="I52" i="6"/>
  <c r="N52" i="6" s="1"/>
  <c r="F53" i="6"/>
  <c r="G53" i="6"/>
  <c r="L53" i="6" s="1"/>
  <c r="H53" i="6"/>
  <c r="M53" i="6" s="1"/>
  <c r="I53" i="6"/>
  <c r="N53" i="6" s="1"/>
  <c r="F54" i="6"/>
  <c r="G54" i="6"/>
  <c r="L54" i="6" s="1"/>
  <c r="H54" i="6"/>
  <c r="M54" i="6" s="1"/>
  <c r="I54" i="6"/>
  <c r="N54" i="6" s="1"/>
  <c r="F55" i="6"/>
  <c r="G55" i="6"/>
  <c r="L55" i="6" s="1"/>
  <c r="H55" i="6"/>
  <c r="M55" i="6" s="1"/>
  <c r="I55" i="6"/>
  <c r="N55" i="6" s="1"/>
  <c r="F56" i="6"/>
  <c r="G56" i="6"/>
  <c r="L56" i="6" s="1"/>
  <c r="H56" i="6"/>
  <c r="M56" i="6" s="1"/>
  <c r="I56" i="6"/>
  <c r="N56" i="6" s="1"/>
  <c r="F57" i="6"/>
  <c r="G57" i="6"/>
  <c r="L57" i="6" s="1"/>
  <c r="H57" i="6"/>
  <c r="M57" i="6" s="1"/>
  <c r="I57" i="6"/>
  <c r="N57" i="6" s="1"/>
  <c r="F58" i="6"/>
  <c r="G58" i="6"/>
  <c r="L58" i="6" s="1"/>
  <c r="H58" i="6"/>
  <c r="M58" i="6" s="1"/>
  <c r="I58" i="6"/>
  <c r="N58" i="6" s="1"/>
  <c r="F59" i="6"/>
  <c r="G59" i="6"/>
  <c r="L59" i="6" s="1"/>
  <c r="H59" i="6"/>
  <c r="M59" i="6" s="1"/>
  <c r="I59" i="6"/>
  <c r="N59" i="6" s="1"/>
  <c r="F60" i="6"/>
  <c r="G60" i="6"/>
  <c r="L60" i="6" s="1"/>
  <c r="H60" i="6"/>
  <c r="M60" i="6" s="1"/>
  <c r="I60" i="6"/>
  <c r="N60" i="6" s="1"/>
  <c r="F61" i="6"/>
  <c r="G61" i="6"/>
  <c r="L61" i="6" s="1"/>
  <c r="H61" i="6"/>
  <c r="M61" i="6" s="1"/>
  <c r="I61" i="6"/>
  <c r="N61" i="6" s="1"/>
  <c r="F62" i="6"/>
  <c r="G62" i="6"/>
  <c r="L62" i="6" s="1"/>
  <c r="H62" i="6"/>
  <c r="M62" i="6" s="1"/>
  <c r="I62" i="6"/>
  <c r="N62" i="6" s="1"/>
  <c r="F63" i="6"/>
  <c r="G63" i="6"/>
  <c r="L63" i="6" s="1"/>
  <c r="H63" i="6"/>
  <c r="M63" i="6" s="1"/>
  <c r="I63" i="6"/>
  <c r="N63" i="6" s="1"/>
  <c r="F64" i="6"/>
  <c r="G64" i="6"/>
  <c r="L64" i="6" s="1"/>
  <c r="H64" i="6"/>
  <c r="M64" i="6" s="1"/>
  <c r="I64" i="6"/>
  <c r="N64" i="6" s="1"/>
  <c r="F65" i="6"/>
  <c r="G65" i="6"/>
  <c r="L65" i="6" s="1"/>
  <c r="H65" i="6"/>
  <c r="M65" i="6" s="1"/>
  <c r="I65" i="6"/>
  <c r="N65" i="6" s="1"/>
  <c r="F66" i="6"/>
  <c r="G66" i="6"/>
  <c r="L66" i="6" s="1"/>
  <c r="H66" i="6"/>
  <c r="M66" i="6" s="1"/>
  <c r="I66" i="6"/>
  <c r="N66" i="6" s="1"/>
  <c r="F67" i="6"/>
  <c r="G67" i="6"/>
  <c r="L67" i="6" s="1"/>
  <c r="H67" i="6"/>
  <c r="M67" i="6" s="1"/>
  <c r="I67" i="6"/>
  <c r="N67" i="6" s="1"/>
  <c r="F68" i="6"/>
  <c r="G68" i="6"/>
  <c r="L68" i="6" s="1"/>
  <c r="H68" i="6"/>
  <c r="M68" i="6" s="1"/>
  <c r="I68" i="6"/>
  <c r="N68" i="6" s="1"/>
  <c r="F69" i="6"/>
  <c r="G69" i="6"/>
  <c r="L69" i="6" s="1"/>
  <c r="H69" i="6"/>
  <c r="M69" i="6" s="1"/>
  <c r="I69" i="6"/>
  <c r="N69" i="6" s="1"/>
  <c r="F70" i="6"/>
  <c r="G70" i="6"/>
  <c r="L70" i="6" s="1"/>
  <c r="H70" i="6"/>
  <c r="M70" i="6" s="1"/>
  <c r="I70" i="6"/>
  <c r="N70" i="6" s="1"/>
  <c r="F71" i="6"/>
  <c r="G71" i="6"/>
  <c r="L71" i="6" s="1"/>
  <c r="H71" i="6"/>
  <c r="M71" i="6" s="1"/>
  <c r="I71" i="6"/>
  <c r="N71" i="6" s="1"/>
  <c r="F72" i="6"/>
  <c r="G72" i="6"/>
  <c r="L72" i="6" s="1"/>
  <c r="H72" i="6"/>
  <c r="M72" i="6" s="1"/>
  <c r="I72" i="6"/>
  <c r="N72" i="6" s="1"/>
  <c r="F73" i="6"/>
  <c r="G73" i="6"/>
  <c r="L73" i="6" s="1"/>
  <c r="H73" i="6"/>
  <c r="M73" i="6" s="1"/>
  <c r="I73" i="6"/>
  <c r="N73" i="6" s="1"/>
  <c r="F74" i="6"/>
  <c r="G74" i="6"/>
  <c r="L74" i="6" s="1"/>
  <c r="H74" i="6"/>
  <c r="M74" i="6" s="1"/>
  <c r="I74" i="6"/>
  <c r="N74" i="6" s="1"/>
  <c r="F75" i="6"/>
  <c r="G75" i="6"/>
  <c r="L75" i="6" s="1"/>
  <c r="H75" i="6"/>
  <c r="M75" i="6" s="1"/>
  <c r="I75" i="6"/>
  <c r="N75" i="6" s="1"/>
  <c r="F76" i="6"/>
  <c r="G76" i="6"/>
  <c r="L76" i="6" s="1"/>
  <c r="H76" i="6"/>
  <c r="M76" i="6" s="1"/>
  <c r="I76" i="6"/>
  <c r="N76" i="6" s="1"/>
  <c r="F77" i="6"/>
  <c r="G77" i="6"/>
  <c r="L77" i="6" s="1"/>
  <c r="H77" i="6"/>
  <c r="M77" i="6" s="1"/>
  <c r="I77" i="6"/>
  <c r="N77" i="6" s="1"/>
  <c r="F78" i="6"/>
  <c r="G78" i="6"/>
  <c r="L78" i="6" s="1"/>
  <c r="H78" i="6"/>
  <c r="M78" i="6" s="1"/>
  <c r="I78" i="6"/>
  <c r="N78" i="6" s="1"/>
  <c r="F79" i="6"/>
  <c r="G79" i="6"/>
  <c r="L79" i="6" s="1"/>
  <c r="H79" i="6"/>
  <c r="M79" i="6" s="1"/>
  <c r="I79" i="6"/>
  <c r="N79" i="6" s="1"/>
  <c r="F80" i="6"/>
  <c r="G80" i="6"/>
  <c r="L80" i="6" s="1"/>
  <c r="H80" i="6"/>
  <c r="M80" i="6" s="1"/>
  <c r="I80" i="6"/>
  <c r="N80" i="6" s="1"/>
  <c r="F81" i="6"/>
  <c r="G81" i="6"/>
  <c r="L81" i="6" s="1"/>
  <c r="H81" i="6"/>
  <c r="M81" i="6" s="1"/>
  <c r="I81" i="6"/>
  <c r="N81" i="6" s="1"/>
  <c r="F82" i="6"/>
  <c r="G82" i="6"/>
  <c r="L82" i="6" s="1"/>
  <c r="H82" i="6"/>
  <c r="M82" i="6" s="1"/>
  <c r="I82" i="6"/>
  <c r="N82" i="6" s="1"/>
  <c r="F83" i="6"/>
  <c r="G83" i="6"/>
  <c r="L83" i="6" s="1"/>
  <c r="H83" i="6"/>
  <c r="M83" i="6" s="1"/>
  <c r="I83" i="6"/>
  <c r="N83" i="6" s="1"/>
  <c r="F84" i="6"/>
  <c r="G84" i="6"/>
  <c r="L84" i="6" s="1"/>
  <c r="H84" i="6"/>
  <c r="M84" i="6" s="1"/>
  <c r="I84" i="6"/>
  <c r="N84" i="6" s="1"/>
  <c r="F85" i="6"/>
  <c r="G85" i="6"/>
  <c r="L85" i="6" s="1"/>
  <c r="H85" i="6"/>
  <c r="M85" i="6" s="1"/>
  <c r="I85" i="6"/>
  <c r="N85" i="6" s="1"/>
  <c r="F86" i="6"/>
  <c r="G86" i="6"/>
  <c r="L86" i="6" s="1"/>
  <c r="H86" i="6"/>
  <c r="M86" i="6" s="1"/>
  <c r="I86" i="6"/>
  <c r="N86" i="6" s="1"/>
  <c r="F87" i="6"/>
  <c r="G87" i="6"/>
  <c r="L87" i="6" s="1"/>
  <c r="H87" i="6"/>
  <c r="M87" i="6" s="1"/>
  <c r="I87" i="6"/>
  <c r="N87" i="6" s="1"/>
  <c r="F88" i="6"/>
  <c r="G88" i="6"/>
  <c r="L88" i="6" s="1"/>
  <c r="H88" i="6"/>
  <c r="M88" i="6" s="1"/>
  <c r="I88" i="6"/>
  <c r="N88" i="6" s="1"/>
  <c r="F89" i="6"/>
  <c r="G89" i="6"/>
  <c r="L89" i="6" s="1"/>
  <c r="H89" i="6"/>
  <c r="M89" i="6" s="1"/>
  <c r="I89" i="6"/>
  <c r="N89" i="6" s="1"/>
  <c r="F90" i="6"/>
  <c r="G90" i="6"/>
  <c r="L90" i="6" s="1"/>
  <c r="H90" i="6"/>
  <c r="M90" i="6" s="1"/>
  <c r="I90" i="6"/>
  <c r="N90" i="6" s="1"/>
  <c r="F91" i="6"/>
  <c r="G91" i="6"/>
  <c r="L91" i="6" s="1"/>
  <c r="H91" i="6"/>
  <c r="M91" i="6" s="1"/>
  <c r="I91" i="6"/>
  <c r="N91" i="6" s="1"/>
  <c r="F92" i="6"/>
  <c r="G92" i="6"/>
  <c r="L92" i="6" s="1"/>
  <c r="H92" i="6"/>
  <c r="M92" i="6" s="1"/>
  <c r="I92" i="6"/>
  <c r="N92" i="6" s="1"/>
  <c r="F93" i="6"/>
  <c r="G93" i="6"/>
  <c r="L93" i="6" s="1"/>
  <c r="H93" i="6"/>
  <c r="M93" i="6" s="1"/>
  <c r="I93" i="6"/>
  <c r="N93" i="6" s="1"/>
  <c r="F94" i="6"/>
  <c r="G94" i="6"/>
  <c r="L94" i="6" s="1"/>
  <c r="H94" i="6"/>
  <c r="M94" i="6" s="1"/>
  <c r="I94" i="6"/>
  <c r="N94" i="6" s="1"/>
  <c r="F95" i="6"/>
  <c r="G95" i="6"/>
  <c r="L95" i="6" s="1"/>
  <c r="H95" i="6"/>
  <c r="M95" i="6" s="1"/>
  <c r="I95" i="6"/>
  <c r="N95" i="6" s="1"/>
  <c r="F96" i="6"/>
  <c r="G96" i="6"/>
  <c r="L96" i="6" s="1"/>
  <c r="H96" i="6"/>
  <c r="M96" i="6" s="1"/>
  <c r="I96" i="6"/>
  <c r="N96" i="6" s="1"/>
  <c r="F97" i="6"/>
  <c r="G97" i="6"/>
  <c r="L97" i="6" s="1"/>
  <c r="H97" i="6"/>
  <c r="M97" i="6" s="1"/>
  <c r="I97" i="6"/>
  <c r="N97" i="6" s="1"/>
  <c r="F98" i="6"/>
  <c r="G98" i="6"/>
  <c r="L98" i="6" s="1"/>
  <c r="H98" i="6"/>
  <c r="M98" i="6" s="1"/>
  <c r="I98" i="6"/>
  <c r="N98" i="6" s="1"/>
  <c r="F99" i="6"/>
  <c r="G99" i="6"/>
  <c r="L99" i="6" s="1"/>
  <c r="H99" i="6"/>
  <c r="M99" i="6" s="1"/>
  <c r="I99" i="6"/>
  <c r="N99" i="6" s="1"/>
  <c r="F100" i="6"/>
  <c r="G100" i="6"/>
  <c r="L100" i="6" s="1"/>
  <c r="H100" i="6"/>
  <c r="M100" i="6" s="1"/>
  <c r="I100" i="6"/>
  <c r="N100" i="6" s="1"/>
  <c r="F101" i="6"/>
  <c r="G101" i="6"/>
  <c r="L101" i="6" s="1"/>
  <c r="H101" i="6"/>
  <c r="M101" i="6" s="1"/>
  <c r="I101" i="6"/>
  <c r="N101" i="6" s="1"/>
  <c r="F102" i="6"/>
  <c r="G102" i="6"/>
  <c r="L102" i="6" s="1"/>
  <c r="H102" i="6"/>
  <c r="M102" i="6" s="1"/>
  <c r="I102" i="6"/>
  <c r="N102" i="6" s="1"/>
  <c r="F103" i="6"/>
  <c r="G103" i="6"/>
  <c r="L103" i="6" s="1"/>
  <c r="H103" i="6"/>
  <c r="M103" i="6" s="1"/>
  <c r="I103" i="6"/>
  <c r="N103" i="6" s="1"/>
  <c r="F104" i="6"/>
  <c r="G104" i="6"/>
  <c r="L104" i="6" s="1"/>
  <c r="H104" i="6"/>
  <c r="M104" i="6" s="1"/>
  <c r="I104" i="6"/>
  <c r="N104" i="6" s="1"/>
  <c r="F105" i="6"/>
  <c r="G105" i="6"/>
  <c r="L105" i="6" s="1"/>
  <c r="H105" i="6"/>
  <c r="M105" i="6" s="1"/>
  <c r="I105" i="6"/>
  <c r="N105" i="6" s="1"/>
  <c r="F106" i="6"/>
  <c r="G106" i="6"/>
  <c r="L106" i="6" s="1"/>
  <c r="H106" i="6"/>
  <c r="M106" i="6" s="1"/>
  <c r="I106" i="6"/>
  <c r="N106" i="6" s="1"/>
  <c r="F107" i="6"/>
  <c r="G107" i="6"/>
  <c r="L107" i="6" s="1"/>
  <c r="H107" i="6"/>
  <c r="M107" i="6" s="1"/>
  <c r="I107" i="6"/>
  <c r="N107" i="6" s="1"/>
  <c r="F108" i="6"/>
  <c r="G108" i="6"/>
  <c r="L108" i="6" s="1"/>
  <c r="H108" i="6"/>
  <c r="M108" i="6" s="1"/>
  <c r="I108" i="6"/>
  <c r="N108" i="6" s="1"/>
  <c r="F109" i="6"/>
  <c r="G109" i="6"/>
  <c r="L109" i="6" s="1"/>
  <c r="H109" i="6"/>
  <c r="M109" i="6" s="1"/>
  <c r="I109" i="6"/>
  <c r="N109" i="6" s="1"/>
  <c r="F110" i="6"/>
  <c r="G110" i="6"/>
  <c r="L110" i="6" s="1"/>
  <c r="H110" i="6"/>
  <c r="M110" i="6" s="1"/>
  <c r="I110" i="6"/>
  <c r="N110" i="6" s="1"/>
  <c r="F111" i="6"/>
  <c r="G111" i="6"/>
  <c r="L111" i="6" s="1"/>
  <c r="H111" i="6"/>
  <c r="M111" i="6" s="1"/>
  <c r="I111" i="6"/>
  <c r="N111" i="6" s="1"/>
  <c r="F112" i="6"/>
  <c r="G112" i="6"/>
  <c r="L112" i="6" s="1"/>
  <c r="H112" i="6"/>
  <c r="M112" i="6" s="1"/>
  <c r="I112" i="6"/>
  <c r="N112" i="6" s="1"/>
  <c r="F113" i="6"/>
  <c r="G113" i="6"/>
  <c r="L113" i="6" s="1"/>
  <c r="H113" i="6"/>
  <c r="M113" i="6" s="1"/>
  <c r="I113" i="6"/>
  <c r="N113" i="6" s="1"/>
  <c r="F114" i="6"/>
  <c r="G114" i="6"/>
  <c r="L114" i="6" s="1"/>
  <c r="H114" i="6"/>
  <c r="M114" i="6" s="1"/>
  <c r="I114" i="6"/>
  <c r="N114" i="6" s="1"/>
  <c r="F115" i="6"/>
  <c r="G115" i="6"/>
  <c r="L115" i="6" s="1"/>
  <c r="H115" i="6"/>
  <c r="M115" i="6" s="1"/>
  <c r="I115" i="6"/>
  <c r="N115" i="6" s="1"/>
  <c r="F116" i="6"/>
  <c r="G116" i="6"/>
  <c r="L116" i="6" s="1"/>
  <c r="H116" i="6"/>
  <c r="M116" i="6" s="1"/>
  <c r="I116" i="6"/>
  <c r="N116" i="6" s="1"/>
  <c r="F117" i="6"/>
  <c r="G117" i="6"/>
  <c r="L117" i="6" s="1"/>
  <c r="H117" i="6"/>
  <c r="M117" i="6" s="1"/>
  <c r="I117" i="6"/>
  <c r="N117" i="6" s="1"/>
  <c r="F118" i="6"/>
  <c r="G118" i="6"/>
  <c r="L118" i="6" s="1"/>
  <c r="H118" i="6"/>
  <c r="M118" i="6" s="1"/>
  <c r="I118" i="6"/>
  <c r="N118" i="6" s="1"/>
  <c r="F119" i="6"/>
  <c r="G119" i="6"/>
  <c r="L119" i="6" s="1"/>
  <c r="H119" i="6"/>
  <c r="M119" i="6" s="1"/>
  <c r="I119" i="6"/>
  <c r="N119" i="6" s="1"/>
  <c r="F120" i="6"/>
  <c r="G120" i="6"/>
  <c r="L120" i="6" s="1"/>
  <c r="H120" i="6"/>
  <c r="M120" i="6" s="1"/>
  <c r="I120" i="6"/>
  <c r="N120" i="6" s="1"/>
  <c r="F121" i="6"/>
  <c r="G121" i="6"/>
  <c r="L121" i="6" s="1"/>
  <c r="H121" i="6"/>
  <c r="M121" i="6" s="1"/>
  <c r="I121" i="6"/>
  <c r="N121" i="6" s="1"/>
  <c r="F122" i="6"/>
  <c r="G122" i="6"/>
  <c r="L122" i="6" s="1"/>
  <c r="H122" i="6"/>
  <c r="M122" i="6" s="1"/>
  <c r="I122" i="6"/>
  <c r="N122" i="6" s="1"/>
  <c r="F123" i="6"/>
  <c r="G123" i="6"/>
  <c r="L123" i="6" s="1"/>
  <c r="H123" i="6"/>
  <c r="M123" i="6" s="1"/>
  <c r="I123" i="6"/>
  <c r="N123" i="6" s="1"/>
  <c r="F124" i="6"/>
  <c r="G124" i="6"/>
  <c r="L124" i="6" s="1"/>
  <c r="H124" i="6"/>
  <c r="M124" i="6" s="1"/>
  <c r="I124" i="6"/>
  <c r="N124" i="6" s="1"/>
  <c r="F125" i="6"/>
  <c r="G125" i="6"/>
  <c r="L125" i="6" s="1"/>
  <c r="H125" i="6"/>
  <c r="M125" i="6" s="1"/>
  <c r="I125" i="6"/>
  <c r="N125" i="6" s="1"/>
  <c r="F126" i="6"/>
  <c r="G126" i="6"/>
  <c r="L126" i="6" s="1"/>
  <c r="H126" i="6"/>
  <c r="M126" i="6" s="1"/>
  <c r="I126" i="6"/>
  <c r="N126" i="6" s="1"/>
  <c r="F127" i="6"/>
  <c r="G127" i="6"/>
  <c r="L127" i="6" s="1"/>
  <c r="H127" i="6"/>
  <c r="M127" i="6" s="1"/>
  <c r="I127" i="6"/>
  <c r="N127" i="6" s="1"/>
  <c r="F128" i="6"/>
  <c r="G128" i="6"/>
  <c r="L128" i="6" s="1"/>
  <c r="H128" i="6"/>
  <c r="M128" i="6" s="1"/>
  <c r="I128" i="6"/>
  <c r="N128" i="6" s="1"/>
  <c r="F129" i="6"/>
  <c r="G129" i="6"/>
  <c r="L129" i="6" s="1"/>
  <c r="H129" i="6"/>
  <c r="M129" i="6" s="1"/>
  <c r="I129" i="6"/>
  <c r="N129" i="6" s="1"/>
  <c r="F130" i="6"/>
  <c r="G130" i="6"/>
  <c r="L130" i="6" s="1"/>
  <c r="H130" i="6"/>
  <c r="M130" i="6" s="1"/>
  <c r="I130" i="6"/>
  <c r="N130" i="6" s="1"/>
  <c r="F131" i="6"/>
  <c r="G131" i="6"/>
  <c r="L131" i="6" s="1"/>
  <c r="H131" i="6"/>
  <c r="M131" i="6" s="1"/>
  <c r="I131" i="6"/>
  <c r="N131" i="6" s="1"/>
  <c r="F132" i="6"/>
  <c r="G132" i="6"/>
  <c r="L132" i="6" s="1"/>
  <c r="H132" i="6"/>
  <c r="M132" i="6" s="1"/>
  <c r="I132" i="6"/>
  <c r="N132" i="6" s="1"/>
  <c r="F133" i="6"/>
  <c r="G133" i="6"/>
  <c r="L133" i="6" s="1"/>
  <c r="H133" i="6"/>
  <c r="M133" i="6" s="1"/>
  <c r="I133" i="6"/>
  <c r="N133" i="6" s="1"/>
  <c r="F134" i="6"/>
  <c r="G134" i="6"/>
  <c r="L134" i="6" s="1"/>
  <c r="H134" i="6"/>
  <c r="M134" i="6" s="1"/>
  <c r="I134" i="6"/>
  <c r="N134" i="6" s="1"/>
  <c r="F135" i="6"/>
  <c r="G135" i="6"/>
  <c r="L135" i="6" s="1"/>
  <c r="H135" i="6"/>
  <c r="M135" i="6" s="1"/>
  <c r="I135" i="6"/>
  <c r="N135" i="6" s="1"/>
  <c r="F136" i="6"/>
  <c r="G136" i="6"/>
  <c r="L136" i="6" s="1"/>
  <c r="H136" i="6"/>
  <c r="M136" i="6" s="1"/>
  <c r="I136" i="6"/>
  <c r="N136" i="6" s="1"/>
  <c r="F137" i="6"/>
  <c r="G137" i="6"/>
  <c r="L137" i="6" s="1"/>
  <c r="H137" i="6"/>
  <c r="M137" i="6" s="1"/>
  <c r="I137" i="6"/>
  <c r="N137" i="6" s="1"/>
  <c r="F138" i="6"/>
  <c r="G138" i="6"/>
  <c r="L138" i="6" s="1"/>
  <c r="H138" i="6"/>
  <c r="M138" i="6" s="1"/>
  <c r="I138" i="6"/>
  <c r="N138" i="6" s="1"/>
  <c r="F139" i="6"/>
  <c r="G139" i="6"/>
  <c r="L139" i="6" s="1"/>
  <c r="H139" i="6"/>
  <c r="M139" i="6" s="1"/>
  <c r="I139" i="6"/>
  <c r="N139" i="6" s="1"/>
  <c r="F140" i="6"/>
  <c r="G140" i="6"/>
  <c r="L140" i="6" s="1"/>
  <c r="H140" i="6"/>
  <c r="M140" i="6" s="1"/>
  <c r="I140" i="6"/>
  <c r="N140" i="6" s="1"/>
  <c r="F141" i="6"/>
  <c r="G141" i="6"/>
  <c r="L141" i="6" s="1"/>
  <c r="H141" i="6"/>
  <c r="M141" i="6" s="1"/>
  <c r="I141" i="6"/>
  <c r="N141" i="6" s="1"/>
  <c r="F142" i="6"/>
  <c r="G142" i="6"/>
  <c r="L142" i="6" s="1"/>
  <c r="H142" i="6"/>
  <c r="M142" i="6" s="1"/>
  <c r="I142" i="6"/>
  <c r="N142" i="6" s="1"/>
  <c r="F143" i="6"/>
  <c r="G143" i="6"/>
  <c r="L143" i="6" s="1"/>
  <c r="H143" i="6"/>
  <c r="M143" i="6" s="1"/>
  <c r="I143" i="6"/>
  <c r="N143" i="6" s="1"/>
  <c r="F144" i="6"/>
  <c r="G144" i="6"/>
  <c r="L144" i="6" s="1"/>
  <c r="H144" i="6"/>
  <c r="M144" i="6" s="1"/>
  <c r="I144" i="6"/>
  <c r="N144" i="6" s="1"/>
  <c r="F145" i="6"/>
  <c r="G145" i="6"/>
  <c r="L145" i="6" s="1"/>
  <c r="H145" i="6"/>
  <c r="M145" i="6" s="1"/>
  <c r="I145" i="6"/>
  <c r="N145" i="6" s="1"/>
  <c r="F146" i="6"/>
  <c r="G146" i="6"/>
  <c r="L146" i="6" s="1"/>
  <c r="H146" i="6"/>
  <c r="M146" i="6" s="1"/>
  <c r="I146" i="6"/>
  <c r="N146" i="6" s="1"/>
  <c r="F147" i="6"/>
  <c r="G147" i="6"/>
  <c r="L147" i="6" s="1"/>
  <c r="H147" i="6"/>
  <c r="M147" i="6" s="1"/>
  <c r="I147" i="6"/>
  <c r="N147" i="6" s="1"/>
  <c r="F148" i="6"/>
  <c r="G148" i="6"/>
  <c r="L148" i="6" s="1"/>
  <c r="H148" i="6"/>
  <c r="M148" i="6" s="1"/>
  <c r="I148" i="6"/>
  <c r="N148" i="6" s="1"/>
  <c r="F149" i="6"/>
  <c r="G149" i="6"/>
  <c r="L149" i="6" s="1"/>
  <c r="H149" i="6"/>
  <c r="M149" i="6" s="1"/>
  <c r="I149" i="6"/>
  <c r="N149" i="6" s="1"/>
  <c r="F150" i="6"/>
  <c r="G150" i="6"/>
  <c r="L150" i="6" s="1"/>
  <c r="H150" i="6"/>
  <c r="M150" i="6" s="1"/>
  <c r="I150" i="6"/>
  <c r="N150" i="6" s="1"/>
  <c r="F151" i="6"/>
  <c r="G151" i="6"/>
  <c r="L151" i="6" s="1"/>
  <c r="H151" i="6"/>
  <c r="M151" i="6" s="1"/>
  <c r="I151" i="6"/>
  <c r="N151" i="6" s="1"/>
  <c r="F152" i="6"/>
  <c r="G152" i="6"/>
  <c r="L152" i="6" s="1"/>
  <c r="H152" i="6"/>
  <c r="M152" i="6" s="1"/>
  <c r="I152" i="6"/>
  <c r="N152" i="6" s="1"/>
  <c r="F153" i="6"/>
  <c r="G153" i="6"/>
  <c r="L153" i="6" s="1"/>
  <c r="H153" i="6"/>
  <c r="M153" i="6" s="1"/>
  <c r="I153" i="6"/>
  <c r="N153" i="6" s="1"/>
  <c r="F154" i="6"/>
  <c r="G154" i="6"/>
  <c r="L154" i="6" s="1"/>
  <c r="H154" i="6"/>
  <c r="M154" i="6" s="1"/>
  <c r="I154" i="6"/>
  <c r="N154" i="6" s="1"/>
  <c r="F155" i="6"/>
  <c r="G155" i="6"/>
  <c r="L155" i="6" s="1"/>
  <c r="H155" i="6"/>
  <c r="M155" i="6" s="1"/>
  <c r="I155" i="6"/>
  <c r="N155" i="6" s="1"/>
  <c r="F156" i="6"/>
  <c r="G156" i="6"/>
  <c r="L156" i="6" s="1"/>
  <c r="H156" i="6"/>
  <c r="M156" i="6" s="1"/>
  <c r="I156" i="6"/>
  <c r="N156" i="6" s="1"/>
  <c r="F157" i="6"/>
  <c r="G157" i="6"/>
  <c r="L157" i="6" s="1"/>
  <c r="H157" i="6"/>
  <c r="M157" i="6" s="1"/>
  <c r="I157" i="6"/>
  <c r="N157" i="6" s="1"/>
  <c r="F158" i="6"/>
  <c r="G158" i="6"/>
  <c r="L158" i="6" s="1"/>
  <c r="H158" i="6"/>
  <c r="M158" i="6" s="1"/>
  <c r="I158" i="6"/>
  <c r="N158" i="6" s="1"/>
  <c r="F159" i="6"/>
  <c r="G159" i="6"/>
  <c r="L159" i="6" s="1"/>
  <c r="H159" i="6"/>
  <c r="M159" i="6" s="1"/>
  <c r="I159" i="6"/>
  <c r="N159" i="6" s="1"/>
  <c r="F160" i="6"/>
  <c r="G160" i="6"/>
  <c r="L160" i="6" s="1"/>
  <c r="H160" i="6"/>
  <c r="M160" i="6" s="1"/>
  <c r="I160" i="6"/>
  <c r="N160" i="6" s="1"/>
  <c r="F161" i="6"/>
  <c r="G161" i="6"/>
  <c r="L161" i="6" s="1"/>
  <c r="H161" i="6"/>
  <c r="M161" i="6" s="1"/>
  <c r="I161" i="6"/>
  <c r="N161" i="6" s="1"/>
  <c r="F162" i="6"/>
  <c r="G162" i="6"/>
  <c r="L162" i="6" s="1"/>
  <c r="H162" i="6"/>
  <c r="M162" i="6" s="1"/>
  <c r="I162" i="6"/>
  <c r="N162" i="6" s="1"/>
  <c r="F163" i="6"/>
  <c r="G163" i="6"/>
  <c r="L163" i="6" s="1"/>
  <c r="H163" i="6"/>
  <c r="M163" i="6" s="1"/>
  <c r="I163" i="6"/>
  <c r="N163" i="6" s="1"/>
  <c r="F164" i="6"/>
  <c r="G164" i="6"/>
  <c r="L164" i="6" s="1"/>
  <c r="H164" i="6"/>
  <c r="M164" i="6" s="1"/>
  <c r="I164" i="6"/>
  <c r="N164" i="6" s="1"/>
  <c r="F165" i="6"/>
  <c r="G165" i="6"/>
  <c r="L165" i="6" s="1"/>
  <c r="H165" i="6"/>
  <c r="M165" i="6" s="1"/>
  <c r="I165" i="6"/>
  <c r="N165" i="6" s="1"/>
  <c r="F166" i="6"/>
  <c r="G166" i="6"/>
  <c r="L166" i="6" s="1"/>
  <c r="H166" i="6"/>
  <c r="M166" i="6" s="1"/>
  <c r="I166" i="6"/>
  <c r="N166" i="6" s="1"/>
  <c r="F167" i="6"/>
  <c r="G167" i="6"/>
  <c r="L167" i="6" s="1"/>
  <c r="H167" i="6"/>
  <c r="M167" i="6" s="1"/>
  <c r="I167" i="6"/>
  <c r="N167" i="6" s="1"/>
  <c r="F168" i="6"/>
  <c r="G168" i="6"/>
  <c r="L168" i="6" s="1"/>
  <c r="H168" i="6"/>
  <c r="M168" i="6" s="1"/>
  <c r="I168" i="6"/>
  <c r="N168" i="6" s="1"/>
  <c r="F169" i="6"/>
  <c r="G169" i="6"/>
  <c r="L169" i="6" s="1"/>
  <c r="H169" i="6"/>
  <c r="M169" i="6" s="1"/>
  <c r="I169" i="6"/>
  <c r="N169" i="6" s="1"/>
  <c r="F170" i="6"/>
  <c r="G170" i="6"/>
  <c r="L170" i="6" s="1"/>
  <c r="H170" i="6"/>
  <c r="M170" i="6" s="1"/>
  <c r="I170" i="6"/>
  <c r="N170" i="6" s="1"/>
  <c r="F171" i="6"/>
  <c r="G171" i="6"/>
  <c r="L171" i="6" s="1"/>
  <c r="H171" i="6"/>
  <c r="M171" i="6" s="1"/>
  <c r="I171" i="6"/>
  <c r="N171" i="6" s="1"/>
  <c r="F172" i="6"/>
  <c r="G172" i="6"/>
  <c r="L172" i="6" s="1"/>
  <c r="H172" i="6"/>
  <c r="M172" i="6" s="1"/>
  <c r="I172" i="6"/>
  <c r="N172" i="6" s="1"/>
  <c r="F173" i="6"/>
  <c r="G173" i="6"/>
  <c r="L173" i="6" s="1"/>
  <c r="H173" i="6"/>
  <c r="M173" i="6" s="1"/>
  <c r="I173" i="6"/>
  <c r="N173" i="6" s="1"/>
  <c r="F174" i="6"/>
  <c r="G174" i="6"/>
  <c r="L174" i="6" s="1"/>
  <c r="H174" i="6"/>
  <c r="M174" i="6" s="1"/>
  <c r="I174" i="6"/>
  <c r="N174" i="6" s="1"/>
  <c r="F175" i="6"/>
  <c r="G175" i="6"/>
  <c r="L175" i="6" s="1"/>
  <c r="H175" i="6"/>
  <c r="M175" i="6" s="1"/>
  <c r="I175" i="6"/>
  <c r="N175" i="6" s="1"/>
  <c r="F176" i="6"/>
  <c r="G176" i="6"/>
  <c r="L176" i="6" s="1"/>
  <c r="H176" i="6"/>
  <c r="M176" i="6" s="1"/>
  <c r="I176" i="6"/>
  <c r="N176" i="6" s="1"/>
  <c r="F177" i="6"/>
  <c r="G177" i="6"/>
  <c r="L177" i="6" s="1"/>
  <c r="H177" i="6"/>
  <c r="M177" i="6" s="1"/>
  <c r="I177" i="6"/>
  <c r="N177" i="6" s="1"/>
  <c r="F178" i="6"/>
  <c r="G178" i="6"/>
  <c r="L178" i="6" s="1"/>
  <c r="H178" i="6"/>
  <c r="M178" i="6" s="1"/>
  <c r="I178" i="6"/>
  <c r="N178" i="6" s="1"/>
  <c r="F179" i="6"/>
  <c r="G179" i="6"/>
  <c r="L179" i="6" s="1"/>
  <c r="H179" i="6"/>
  <c r="M179" i="6" s="1"/>
  <c r="I179" i="6"/>
  <c r="N179" i="6" s="1"/>
  <c r="F180" i="6"/>
  <c r="G180" i="6"/>
  <c r="L180" i="6" s="1"/>
  <c r="H180" i="6"/>
  <c r="M180" i="6" s="1"/>
  <c r="I180" i="6"/>
  <c r="N180" i="6" s="1"/>
  <c r="F181" i="6"/>
  <c r="G181" i="6"/>
  <c r="L181" i="6" s="1"/>
  <c r="H181" i="6"/>
  <c r="M181" i="6" s="1"/>
  <c r="I181" i="6"/>
  <c r="N181" i="6" s="1"/>
  <c r="F182" i="6"/>
  <c r="G182" i="6"/>
  <c r="L182" i="6" s="1"/>
  <c r="H182" i="6"/>
  <c r="M182" i="6" s="1"/>
  <c r="I182" i="6"/>
  <c r="N182" i="6" s="1"/>
  <c r="F183" i="6"/>
  <c r="G183" i="6"/>
  <c r="L183" i="6" s="1"/>
  <c r="H183" i="6"/>
  <c r="M183" i="6" s="1"/>
  <c r="I183" i="6"/>
  <c r="N183" i="6" s="1"/>
  <c r="F184" i="6"/>
  <c r="G184" i="6"/>
  <c r="L184" i="6" s="1"/>
  <c r="H184" i="6"/>
  <c r="M184" i="6" s="1"/>
  <c r="I184" i="6"/>
  <c r="N184" i="6" s="1"/>
  <c r="F185" i="6"/>
  <c r="G185" i="6"/>
  <c r="L185" i="6" s="1"/>
  <c r="H185" i="6"/>
  <c r="M185" i="6" s="1"/>
  <c r="I185" i="6"/>
  <c r="N185" i="6" s="1"/>
  <c r="F186" i="6"/>
  <c r="G186" i="6"/>
  <c r="L186" i="6" s="1"/>
  <c r="H186" i="6"/>
  <c r="M186" i="6" s="1"/>
  <c r="I186" i="6"/>
  <c r="N186" i="6" s="1"/>
  <c r="F187" i="6"/>
  <c r="G187" i="6"/>
  <c r="L187" i="6" s="1"/>
  <c r="H187" i="6"/>
  <c r="M187" i="6" s="1"/>
  <c r="I187" i="6"/>
  <c r="N187" i="6" s="1"/>
  <c r="F188" i="6"/>
  <c r="G188" i="6"/>
  <c r="L188" i="6" s="1"/>
  <c r="H188" i="6"/>
  <c r="M188" i="6" s="1"/>
  <c r="I188" i="6"/>
  <c r="N188" i="6" s="1"/>
  <c r="F189" i="6"/>
  <c r="G189" i="6"/>
  <c r="L189" i="6" s="1"/>
  <c r="H189" i="6"/>
  <c r="M189" i="6" s="1"/>
  <c r="I189" i="6"/>
  <c r="N189" i="6" s="1"/>
  <c r="F190" i="6"/>
  <c r="G190" i="6"/>
  <c r="L190" i="6" s="1"/>
  <c r="H190" i="6"/>
  <c r="M190" i="6" s="1"/>
  <c r="I190" i="6"/>
  <c r="N190" i="6" s="1"/>
  <c r="F191" i="6"/>
  <c r="G191" i="6"/>
  <c r="L191" i="6" s="1"/>
  <c r="H191" i="6"/>
  <c r="M191" i="6" s="1"/>
  <c r="I191" i="6"/>
  <c r="N191" i="6" s="1"/>
  <c r="F192" i="6"/>
  <c r="G192" i="6"/>
  <c r="L192" i="6" s="1"/>
  <c r="H192" i="6"/>
  <c r="M192" i="6" s="1"/>
  <c r="I192" i="6"/>
  <c r="N192" i="6" s="1"/>
  <c r="F193" i="6"/>
  <c r="G193" i="6"/>
  <c r="L193" i="6" s="1"/>
  <c r="H193" i="6"/>
  <c r="M193" i="6" s="1"/>
  <c r="I193" i="6"/>
  <c r="N193" i="6" s="1"/>
  <c r="F194" i="6"/>
  <c r="G194" i="6"/>
  <c r="L194" i="6" s="1"/>
  <c r="H194" i="6"/>
  <c r="M194" i="6" s="1"/>
  <c r="I194" i="6"/>
  <c r="N194" i="6" s="1"/>
  <c r="F195" i="6"/>
  <c r="G195" i="6"/>
  <c r="L195" i="6" s="1"/>
  <c r="H195" i="6"/>
  <c r="M195" i="6" s="1"/>
  <c r="I195" i="6"/>
  <c r="N195" i="6" s="1"/>
  <c r="F196" i="6"/>
  <c r="G196" i="6"/>
  <c r="L196" i="6" s="1"/>
  <c r="H196" i="6"/>
  <c r="M196" i="6" s="1"/>
  <c r="I196" i="6"/>
  <c r="N196" i="6" s="1"/>
  <c r="F197" i="6"/>
  <c r="G197" i="6"/>
  <c r="L197" i="6" s="1"/>
  <c r="H197" i="6"/>
  <c r="M197" i="6" s="1"/>
  <c r="I197" i="6"/>
  <c r="N197" i="6" s="1"/>
  <c r="F198" i="6"/>
  <c r="G198" i="6"/>
  <c r="L198" i="6" s="1"/>
  <c r="H198" i="6"/>
  <c r="M198" i="6" s="1"/>
  <c r="I198" i="6"/>
  <c r="N198" i="6" s="1"/>
  <c r="F199" i="6"/>
  <c r="G199" i="6"/>
  <c r="L199" i="6" s="1"/>
  <c r="H199" i="6"/>
  <c r="M199" i="6" s="1"/>
  <c r="I199" i="6"/>
  <c r="N199" i="6" s="1"/>
  <c r="F200" i="6"/>
  <c r="G200" i="6"/>
  <c r="L200" i="6" s="1"/>
  <c r="H200" i="6"/>
  <c r="M200" i="6" s="1"/>
  <c r="I200" i="6"/>
  <c r="N200" i="6" s="1"/>
  <c r="F201" i="6"/>
  <c r="G201" i="6"/>
  <c r="L201" i="6" s="1"/>
  <c r="H201" i="6"/>
  <c r="M201" i="6" s="1"/>
  <c r="I201" i="6"/>
  <c r="N201" i="6" s="1"/>
  <c r="F202" i="6"/>
  <c r="G202" i="6"/>
  <c r="L202" i="6" s="1"/>
  <c r="H202" i="6"/>
  <c r="M202" i="6" s="1"/>
  <c r="I202" i="6"/>
  <c r="N202" i="6" s="1"/>
  <c r="F203" i="6"/>
  <c r="G203" i="6"/>
  <c r="L203" i="6" s="1"/>
  <c r="H203" i="6"/>
  <c r="M203" i="6" s="1"/>
  <c r="I203" i="6"/>
  <c r="N203" i="6" s="1"/>
  <c r="F204" i="6"/>
  <c r="G204" i="6"/>
  <c r="L204" i="6" s="1"/>
  <c r="H204" i="6"/>
  <c r="M204" i="6" s="1"/>
  <c r="I204" i="6"/>
  <c r="N204" i="6" s="1"/>
  <c r="F205" i="6"/>
  <c r="G205" i="6"/>
  <c r="L205" i="6" s="1"/>
  <c r="H205" i="6"/>
  <c r="M205" i="6" s="1"/>
  <c r="I205" i="6"/>
  <c r="N205" i="6" s="1"/>
  <c r="F206" i="6"/>
  <c r="G206" i="6"/>
  <c r="L206" i="6" s="1"/>
  <c r="H206" i="6"/>
  <c r="M206" i="6" s="1"/>
  <c r="I206" i="6"/>
  <c r="N206" i="6" s="1"/>
  <c r="F207" i="6"/>
  <c r="G207" i="6"/>
  <c r="L207" i="6" s="1"/>
  <c r="H207" i="6"/>
  <c r="M207" i="6" s="1"/>
  <c r="I207" i="6"/>
  <c r="N207" i="6" s="1"/>
  <c r="G8" i="6"/>
  <c r="L8" i="6" s="1"/>
  <c r="H8" i="6"/>
  <c r="M8" i="6" s="1"/>
  <c r="F8" i="6"/>
  <c r="K8" i="6" s="1"/>
  <c r="AW207" i="6"/>
  <c r="AV207" i="6"/>
  <c r="AU207" i="6"/>
  <c r="AT207" i="6"/>
  <c r="AS207" i="6"/>
  <c r="AR207" i="6"/>
  <c r="AQ207" i="6"/>
  <c r="AP207" i="6"/>
  <c r="AO207" i="6"/>
  <c r="AN207" i="6"/>
  <c r="AM207" i="6"/>
  <c r="AL207" i="6"/>
  <c r="AK207" i="6"/>
  <c r="AJ207" i="6"/>
  <c r="AI207" i="6"/>
  <c r="AH207" i="6"/>
  <c r="AW206" i="6"/>
  <c r="AV206" i="6"/>
  <c r="AU206" i="6"/>
  <c r="AT206" i="6"/>
  <c r="AS206" i="6"/>
  <c r="AR206" i="6"/>
  <c r="AQ206" i="6"/>
  <c r="AP206" i="6"/>
  <c r="AO206" i="6"/>
  <c r="AN206" i="6"/>
  <c r="AM206" i="6"/>
  <c r="AL206" i="6"/>
  <c r="AK206" i="6"/>
  <c r="AJ206" i="6"/>
  <c r="AI206" i="6"/>
  <c r="AH206" i="6"/>
  <c r="AW205" i="6"/>
  <c r="AV205" i="6"/>
  <c r="AU205" i="6"/>
  <c r="AT205" i="6"/>
  <c r="AS205" i="6"/>
  <c r="AR205" i="6"/>
  <c r="AQ205" i="6"/>
  <c r="AP205" i="6"/>
  <c r="AO205" i="6"/>
  <c r="AN205" i="6"/>
  <c r="AM205" i="6"/>
  <c r="AL205" i="6"/>
  <c r="AK205" i="6"/>
  <c r="AJ205" i="6"/>
  <c r="AI205" i="6"/>
  <c r="AH205" i="6"/>
  <c r="AW204" i="6"/>
  <c r="AV204" i="6"/>
  <c r="AU204" i="6"/>
  <c r="AT204" i="6"/>
  <c r="AS204" i="6"/>
  <c r="AR204" i="6"/>
  <c r="AQ204" i="6"/>
  <c r="AP204" i="6"/>
  <c r="AO204" i="6"/>
  <c r="AN204" i="6"/>
  <c r="AM204" i="6"/>
  <c r="AL204" i="6"/>
  <c r="AK204" i="6"/>
  <c r="AJ204" i="6"/>
  <c r="AI204" i="6"/>
  <c r="AH204" i="6"/>
  <c r="AW203" i="6"/>
  <c r="AV203" i="6"/>
  <c r="AU203" i="6"/>
  <c r="AT203" i="6"/>
  <c r="AS203" i="6"/>
  <c r="AR203" i="6"/>
  <c r="AQ203" i="6"/>
  <c r="AP203" i="6"/>
  <c r="AO203" i="6"/>
  <c r="AN203" i="6"/>
  <c r="AM203" i="6"/>
  <c r="AL203" i="6"/>
  <c r="AK203" i="6"/>
  <c r="AJ203" i="6"/>
  <c r="AI203" i="6"/>
  <c r="AH203" i="6"/>
  <c r="AW202" i="6"/>
  <c r="AV202" i="6"/>
  <c r="AU202" i="6"/>
  <c r="AT202" i="6"/>
  <c r="AS202" i="6"/>
  <c r="AR202" i="6"/>
  <c r="AQ202" i="6"/>
  <c r="AP202" i="6"/>
  <c r="AO202" i="6"/>
  <c r="AN202" i="6"/>
  <c r="AM202" i="6"/>
  <c r="AL202" i="6"/>
  <c r="AK202" i="6"/>
  <c r="AJ202" i="6"/>
  <c r="AI202" i="6"/>
  <c r="AH202" i="6"/>
  <c r="AW201" i="6"/>
  <c r="AV201" i="6"/>
  <c r="AU201" i="6"/>
  <c r="AT201" i="6"/>
  <c r="AS201" i="6"/>
  <c r="AR201" i="6"/>
  <c r="AQ201" i="6"/>
  <c r="AP201" i="6"/>
  <c r="AO201" i="6"/>
  <c r="AN201" i="6"/>
  <c r="AM201" i="6"/>
  <c r="AL201" i="6"/>
  <c r="AK201" i="6"/>
  <c r="AJ201" i="6"/>
  <c r="AI201" i="6"/>
  <c r="AH201" i="6"/>
  <c r="AW200" i="6"/>
  <c r="AV200" i="6"/>
  <c r="AU200" i="6"/>
  <c r="AT200" i="6"/>
  <c r="AS200" i="6"/>
  <c r="AR200" i="6"/>
  <c r="AQ200" i="6"/>
  <c r="AP200" i="6"/>
  <c r="AO200" i="6"/>
  <c r="AN200" i="6"/>
  <c r="AM200" i="6"/>
  <c r="AL200" i="6"/>
  <c r="AK200" i="6"/>
  <c r="AJ200" i="6"/>
  <c r="AI200" i="6"/>
  <c r="AH200" i="6"/>
  <c r="AW199" i="6"/>
  <c r="AV199" i="6"/>
  <c r="AU199" i="6"/>
  <c r="AT199" i="6"/>
  <c r="AS199" i="6"/>
  <c r="AR199" i="6"/>
  <c r="AQ199" i="6"/>
  <c r="AP199" i="6"/>
  <c r="AO199" i="6"/>
  <c r="AN199" i="6"/>
  <c r="AM199" i="6"/>
  <c r="AL199" i="6"/>
  <c r="AK199" i="6"/>
  <c r="AJ199" i="6"/>
  <c r="AI199" i="6"/>
  <c r="AH199" i="6"/>
  <c r="AW198" i="6"/>
  <c r="AV198" i="6"/>
  <c r="AU198" i="6"/>
  <c r="AT198" i="6"/>
  <c r="AS198" i="6"/>
  <c r="AR198" i="6"/>
  <c r="AQ198" i="6"/>
  <c r="AP198" i="6"/>
  <c r="AO198" i="6"/>
  <c r="AN198" i="6"/>
  <c r="AM198" i="6"/>
  <c r="AL198" i="6"/>
  <c r="AK198" i="6"/>
  <c r="AJ198" i="6"/>
  <c r="AI198" i="6"/>
  <c r="AH198" i="6"/>
  <c r="AW197" i="6"/>
  <c r="AV197" i="6"/>
  <c r="AU197" i="6"/>
  <c r="AT197" i="6"/>
  <c r="AS197" i="6"/>
  <c r="AR197" i="6"/>
  <c r="AQ197" i="6"/>
  <c r="AP197" i="6"/>
  <c r="AO197" i="6"/>
  <c r="AN197" i="6"/>
  <c r="AM197" i="6"/>
  <c r="AL197" i="6"/>
  <c r="AK197" i="6"/>
  <c r="AJ197" i="6"/>
  <c r="AI197" i="6"/>
  <c r="AH197" i="6"/>
  <c r="AW196" i="6"/>
  <c r="AV196" i="6"/>
  <c r="AU196" i="6"/>
  <c r="AT196" i="6"/>
  <c r="AS196" i="6"/>
  <c r="AR196" i="6"/>
  <c r="AQ196" i="6"/>
  <c r="AP196" i="6"/>
  <c r="AO196" i="6"/>
  <c r="AN196" i="6"/>
  <c r="AM196" i="6"/>
  <c r="AL196" i="6"/>
  <c r="AK196" i="6"/>
  <c r="AJ196" i="6"/>
  <c r="AI196" i="6"/>
  <c r="AH196" i="6"/>
  <c r="AW195" i="6"/>
  <c r="AV195" i="6"/>
  <c r="AU195" i="6"/>
  <c r="AT195" i="6"/>
  <c r="AS195" i="6"/>
  <c r="AR195" i="6"/>
  <c r="AQ195" i="6"/>
  <c r="AP195" i="6"/>
  <c r="AO195" i="6"/>
  <c r="AN195" i="6"/>
  <c r="AM195" i="6"/>
  <c r="AL195" i="6"/>
  <c r="AK195" i="6"/>
  <c r="AJ195" i="6"/>
  <c r="AI195" i="6"/>
  <c r="AH195" i="6"/>
  <c r="AW194" i="6"/>
  <c r="AV194" i="6"/>
  <c r="AU194" i="6"/>
  <c r="AT194" i="6"/>
  <c r="AS194" i="6"/>
  <c r="AR194" i="6"/>
  <c r="AQ194" i="6"/>
  <c r="AP194" i="6"/>
  <c r="AO194" i="6"/>
  <c r="AN194" i="6"/>
  <c r="AM194" i="6"/>
  <c r="AL194" i="6"/>
  <c r="AK194" i="6"/>
  <c r="AJ194" i="6"/>
  <c r="AI194" i="6"/>
  <c r="AH194" i="6"/>
  <c r="AW193" i="6"/>
  <c r="AV193" i="6"/>
  <c r="AU193" i="6"/>
  <c r="AT193" i="6"/>
  <c r="AS193" i="6"/>
  <c r="AR193" i="6"/>
  <c r="AQ193" i="6"/>
  <c r="AP193" i="6"/>
  <c r="AO193" i="6"/>
  <c r="AN193" i="6"/>
  <c r="AM193" i="6"/>
  <c r="AL193" i="6"/>
  <c r="AK193" i="6"/>
  <c r="AJ193" i="6"/>
  <c r="AI193" i="6"/>
  <c r="AH193" i="6"/>
  <c r="AW192" i="6"/>
  <c r="AV192" i="6"/>
  <c r="AU192" i="6"/>
  <c r="AT192" i="6"/>
  <c r="AS192" i="6"/>
  <c r="AR192" i="6"/>
  <c r="AQ192" i="6"/>
  <c r="AP192" i="6"/>
  <c r="AO192" i="6"/>
  <c r="AN192" i="6"/>
  <c r="AM192" i="6"/>
  <c r="AL192" i="6"/>
  <c r="AK192" i="6"/>
  <c r="AJ192" i="6"/>
  <c r="AI192" i="6"/>
  <c r="AH192" i="6"/>
  <c r="AW191" i="6"/>
  <c r="AV191" i="6"/>
  <c r="AU191" i="6"/>
  <c r="AT191" i="6"/>
  <c r="AS191" i="6"/>
  <c r="AR191" i="6"/>
  <c r="AQ191" i="6"/>
  <c r="AP191" i="6"/>
  <c r="AO191" i="6"/>
  <c r="AN191" i="6"/>
  <c r="AM191" i="6"/>
  <c r="AL191" i="6"/>
  <c r="AK191" i="6"/>
  <c r="AJ191" i="6"/>
  <c r="AI191" i="6"/>
  <c r="AH191" i="6"/>
  <c r="AW190" i="6"/>
  <c r="AV190" i="6"/>
  <c r="AU190" i="6"/>
  <c r="AT190" i="6"/>
  <c r="AS190" i="6"/>
  <c r="AR190" i="6"/>
  <c r="AQ190" i="6"/>
  <c r="AP190" i="6"/>
  <c r="AO190" i="6"/>
  <c r="AN190" i="6"/>
  <c r="AM190" i="6"/>
  <c r="AL190" i="6"/>
  <c r="AK190" i="6"/>
  <c r="AJ190" i="6"/>
  <c r="AI190" i="6"/>
  <c r="AH190" i="6"/>
  <c r="AW189" i="6"/>
  <c r="AV189" i="6"/>
  <c r="AU189" i="6"/>
  <c r="AT189" i="6"/>
  <c r="AS189" i="6"/>
  <c r="AR189" i="6"/>
  <c r="AQ189" i="6"/>
  <c r="AP189" i="6"/>
  <c r="AO189" i="6"/>
  <c r="AN189" i="6"/>
  <c r="AM189" i="6"/>
  <c r="AL189" i="6"/>
  <c r="AK189" i="6"/>
  <c r="AJ189" i="6"/>
  <c r="AI189" i="6"/>
  <c r="AH189" i="6"/>
  <c r="AW188" i="6"/>
  <c r="AV188" i="6"/>
  <c r="AU188" i="6"/>
  <c r="AT188" i="6"/>
  <c r="AS188" i="6"/>
  <c r="AR188" i="6"/>
  <c r="AQ188" i="6"/>
  <c r="AP188" i="6"/>
  <c r="AO188" i="6"/>
  <c r="AN188" i="6"/>
  <c r="AM188" i="6"/>
  <c r="AL188" i="6"/>
  <c r="AK188" i="6"/>
  <c r="AJ188" i="6"/>
  <c r="AI188" i="6"/>
  <c r="AH188" i="6"/>
  <c r="AW187" i="6"/>
  <c r="AV187" i="6"/>
  <c r="AU187" i="6"/>
  <c r="AT187" i="6"/>
  <c r="AS187" i="6"/>
  <c r="AR187" i="6"/>
  <c r="AQ187" i="6"/>
  <c r="AP187" i="6"/>
  <c r="AO187" i="6"/>
  <c r="AN187" i="6"/>
  <c r="AM187" i="6"/>
  <c r="AL187" i="6"/>
  <c r="AK187" i="6"/>
  <c r="AJ187" i="6"/>
  <c r="AI187" i="6"/>
  <c r="AH187" i="6"/>
  <c r="AW186" i="6"/>
  <c r="AV186" i="6"/>
  <c r="AU186" i="6"/>
  <c r="AT186" i="6"/>
  <c r="AS186" i="6"/>
  <c r="AR186" i="6"/>
  <c r="AQ186" i="6"/>
  <c r="AP186" i="6"/>
  <c r="AO186" i="6"/>
  <c r="AN186" i="6"/>
  <c r="AM186" i="6"/>
  <c r="AL186" i="6"/>
  <c r="AK186" i="6"/>
  <c r="AJ186" i="6"/>
  <c r="AI186" i="6"/>
  <c r="AH186" i="6"/>
  <c r="AW185" i="6"/>
  <c r="AV185" i="6"/>
  <c r="AU185" i="6"/>
  <c r="AT185" i="6"/>
  <c r="AS185" i="6"/>
  <c r="AR185" i="6"/>
  <c r="AQ185" i="6"/>
  <c r="AP185" i="6"/>
  <c r="AO185" i="6"/>
  <c r="AN185" i="6"/>
  <c r="AM185" i="6"/>
  <c r="AL185" i="6"/>
  <c r="AK185" i="6"/>
  <c r="AJ185" i="6"/>
  <c r="AI185" i="6"/>
  <c r="AH185" i="6"/>
  <c r="AW184" i="6"/>
  <c r="AV184" i="6"/>
  <c r="AU184" i="6"/>
  <c r="AT184" i="6"/>
  <c r="AS184" i="6"/>
  <c r="AR184" i="6"/>
  <c r="AQ184" i="6"/>
  <c r="AP184" i="6"/>
  <c r="AO184" i="6"/>
  <c r="AN184" i="6"/>
  <c r="AM184" i="6"/>
  <c r="AL184" i="6"/>
  <c r="AK184" i="6"/>
  <c r="AJ184" i="6"/>
  <c r="AI184" i="6"/>
  <c r="AH184" i="6"/>
  <c r="AW183" i="6"/>
  <c r="AV183" i="6"/>
  <c r="AU183" i="6"/>
  <c r="AT183" i="6"/>
  <c r="AS183" i="6"/>
  <c r="AR183" i="6"/>
  <c r="AQ183" i="6"/>
  <c r="AP183" i="6"/>
  <c r="AO183" i="6"/>
  <c r="AN183" i="6"/>
  <c r="AM183" i="6"/>
  <c r="AL183" i="6"/>
  <c r="AK183" i="6"/>
  <c r="AJ183" i="6"/>
  <c r="AI183" i="6"/>
  <c r="AH183" i="6"/>
  <c r="AW182" i="6"/>
  <c r="AV182" i="6"/>
  <c r="AU182" i="6"/>
  <c r="AT182" i="6"/>
  <c r="AS182" i="6"/>
  <c r="AR182" i="6"/>
  <c r="AQ182" i="6"/>
  <c r="AP182" i="6"/>
  <c r="AO182" i="6"/>
  <c r="AN182" i="6"/>
  <c r="AM182" i="6"/>
  <c r="AL182" i="6"/>
  <c r="AK182" i="6"/>
  <c r="AJ182" i="6"/>
  <c r="AI182" i="6"/>
  <c r="AH182" i="6"/>
  <c r="AW181" i="6"/>
  <c r="AV181" i="6"/>
  <c r="AU181" i="6"/>
  <c r="AT181" i="6"/>
  <c r="AS181" i="6"/>
  <c r="AR181" i="6"/>
  <c r="AQ181" i="6"/>
  <c r="AP181" i="6"/>
  <c r="AO181" i="6"/>
  <c r="AN181" i="6"/>
  <c r="AM181" i="6"/>
  <c r="AL181" i="6"/>
  <c r="AK181" i="6"/>
  <c r="AJ181" i="6"/>
  <c r="AI181" i="6"/>
  <c r="AH181" i="6"/>
  <c r="AW180" i="6"/>
  <c r="AV180" i="6"/>
  <c r="AU180" i="6"/>
  <c r="AT180" i="6"/>
  <c r="AS180" i="6"/>
  <c r="AR180" i="6"/>
  <c r="AQ180" i="6"/>
  <c r="AP180" i="6"/>
  <c r="AO180" i="6"/>
  <c r="AN180" i="6"/>
  <c r="AM180" i="6"/>
  <c r="AL180" i="6"/>
  <c r="AK180" i="6"/>
  <c r="AJ180" i="6"/>
  <c r="AI180" i="6"/>
  <c r="AH180" i="6"/>
  <c r="AW179" i="6"/>
  <c r="AV179" i="6"/>
  <c r="AU179" i="6"/>
  <c r="AT179" i="6"/>
  <c r="AS179" i="6"/>
  <c r="AR179" i="6"/>
  <c r="AQ179" i="6"/>
  <c r="AP179" i="6"/>
  <c r="AO179" i="6"/>
  <c r="AN179" i="6"/>
  <c r="AM179" i="6"/>
  <c r="AL179" i="6"/>
  <c r="AK179" i="6"/>
  <c r="AJ179" i="6"/>
  <c r="AI179" i="6"/>
  <c r="AH179" i="6"/>
  <c r="AW178" i="6"/>
  <c r="AV178" i="6"/>
  <c r="AU178" i="6"/>
  <c r="AT178" i="6"/>
  <c r="AS178" i="6"/>
  <c r="AR178" i="6"/>
  <c r="AQ178" i="6"/>
  <c r="AP178" i="6"/>
  <c r="AO178" i="6"/>
  <c r="AN178" i="6"/>
  <c r="AM178" i="6"/>
  <c r="AL178" i="6"/>
  <c r="AK178" i="6"/>
  <c r="AJ178" i="6"/>
  <c r="AI178" i="6"/>
  <c r="AH178" i="6"/>
  <c r="AW177" i="6"/>
  <c r="AV177" i="6"/>
  <c r="AU177" i="6"/>
  <c r="AT177" i="6"/>
  <c r="AS177" i="6"/>
  <c r="AR177" i="6"/>
  <c r="AQ177" i="6"/>
  <c r="AP177" i="6"/>
  <c r="AO177" i="6"/>
  <c r="AN177" i="6"/>
  <c r="AM177" i="6"/>
  <c r="AL177" i="6"/>
  <c r="AK177" i="6"/>
  <c r="AJ177" i="6"/>
  <c r="AI177" i="6"/>
  <c r="AH177" i="6"/>
  <c r="AW176" i="6"/>
  <c r="AV176" i="6"/>
  <c r="AU176" i="6"/>
  <c r="AT176" i="6"/>
  <c r="AS176" i="6"/>
  <c r="AR176" i="6"/>
  <c r="AQ176" i="6"/>
  <c r="AP176" i="6"/>
  <c r="AO176" i="6"/>
  <c r="AN176" i="6"/>
  <c r="AM176" i="6"/>
  <c r="AL176" i="6"/>
  <c r="AK176" i="6"/>
  <c r="AJ176" i="6"/>
  <c r="AI176" i="6"/>
  <c r="AH176" i="6"/>
  <c r="AW175" i="6"/>
  <c r="AV175" i="6"/>
  <c r="AU175" i="6"/>
  <c r="AT175" i="6"/>
  <c r="AS175" i="6"/>
  <c r="AR175" i="6"/>
  <c r="AQ175" i="6"/>
  <c r="AP175" i="6"/>
  <c r="AO175" i="6"/>
  <c r="AN175" i="6"/>
  <c r="AM175" i="6"/>
  <c r="AL175" i="6"/>
  <c r="AK175" i="6"/>
  <c r="AJ175" i="6"/>
  <c r="AI175" i="6"/>
  <c r="AH175" i="6"/>
  <c r="AW174" i="6"/>
  <c r="AV174" i="6"/>
  <c r="AU174" i="6"/>
  <c r="AT174" i="6"/>
  <c r="AS174" i="6"/>
  <c r="AR174" i="6"/>
  <c r="AQ174" i="6"/>
  <c r="AP174" i="6"/>
  <c r="AO174" i="6"/>
  <c r="AN174" i="6"/>
  <c r="AM174" i="6"/>
  <c r="AL174" i="6"/>
  <c r="AK174" i="6"/>
  <c r="AJ174" i="6"/>
  <c r="AI174" i="6"/>
  <c r="AH174" i="6"/>
  <c r="AW173" i="6"/>
  <c r="AV173" i="6"/>
  <c r="AU173" i="6"/>
  <c r="AT173" i="6"/>
  <c r="AS173" i="6"/>
  <c r="AR173" i="6"/>
  <c r="AQ173" i="6"/>
  <c r="AP173" i="6"/>
  <c r="AO173" i="6"/>
  <c r="AN173" i="6"/>
  <c r="AM173" i="6"/>
  <c r="AL173" i="6"/>
  <c r="AK173" i="6"/>
  <c r="AJ173" i="6"/>
  <c r="AI173" i="6"/>
  <c r="AH173" i="6"/>
  <c r="AW172" i="6"/>
  <c r="AV172" i="6"/>
  <c r="AU172" i="6"/>
  <c r="AT172" i="6"/>
  <c r="AS172" i="6"/>
  <c r="AR172" i="6"/>
  <c r="AQ172" i="6"/>
  <c r="AP172" i="6"/>
  <c r="AO172" i="6"/>
  <c r="AN172" i="6"/>
  <c r="AM172" i="6"/>
  <c r="AL172" i="6"/>
  <c r="AK172" i="6"/>
  <c r="AJ172" i="6"/>
  <c r="AI172" i="6"/>
  <c r="AH172" i="6"/>
  <c r="AW171" i="6"/>
  <c r="AV171" i="6"/>
  <c r="AU171" i="6"/>
  <c r="AT171" i="6"/>
  <c r="AS171" i="6"/>
  <c r="AR171" i="6"/>
  <c r="AQ171" i="6"/>
  <c r="AP171" i="6"/>
  <c r="AO171" i="6"/>
  <c r="AN171" i="6"/>
  <c r="AM171" i="6"/>
  <c r="AL171" i="6"/>
  <c r="AK171" i="6"/>
  <c r="AJ171" i="6"/>
  <c r="AI171" i="6"/>
  <c r="AH171" i="6"/>
  <c r="AW170" i="6"/>
  <c r="AV170" i="6"/>
  <c r="AU170" i="6"/>
  <c r="AT170" i="6"/>
  <c r="AS170" i="6"/>
  <c r="AR170" i="6"/>
  <c r="AQ170" i="6"/>
  <c r="AP170" i="6"/>
  <c r="AO170" i="6"/>
  <c r="AN170" i="6"/>
  <c r="AM170" i="6"/>
  <c r="AL170" i="6"/>
  <c r="AK170" i="6"/>
  <c r="AJ170" i="6"/>
  <c r="AI170" i="6"/>
  <c r="AH170" i="6"/>
  <c r="AW169" i="6"/>
  <c r="AV169" i="6"/>
  <c r="AU169" i="6"/>
  <c r="AT169" i="6"/>
  <c r="AS169" i="6"/>
  <c r="AR169" i="6"/>
  <c r="AQ169" i="6"/>
  <c r="AP169" i="6"/>
  <c r="AO169" i="6"/>
  <c r="AN169" i="6"/>
  <c r="AM169" i="6"/>
  <c r="AL169" i="6"/>
  <c r="AK169" i="6"/>
  <c r="AJ169" i="6"/>
  <c r="AI169" i="6"/>
  <c r="AH169" i="6"/>
  <c r="AW168" i="6"/>
  <c r="AV168" i="6"/>
  <c r="AU168" i="6"/>
  <c r="AT168" i="6"/>
  <c r="AS168" i="6"/>
  <c r="AR168" i="6"/>
  <c r="AQ168" i="6"/>
  <c r="AP168" i="6"/>
  <c r="AO168" i="6"/>
  <c r="AN168" i="6"/>
  <c r="AM168" i="6"/>
  <c r="AL168" i="6"/>
  <c r="AK168" i="6"/>
  <c r="AJ168" i="6"/>
  <c r="AI168" i="6"/>
  <c r="AH168" i="6"/>
  <c r="AW167" i="6"/>
  <c r="AV167" i="6"/>
  <c r="AU167" i="6"/>
  <c r="AT167" i="6"/>
  <c r="AS167" i="6"/>
  <c r="AR167" i="6"/>
  <c r="AQ167" i="6"/>
  <c r="AP167" i="6"/>
  <c r="AO167" i="6"/>
  <c r="AN167" i="6"/>
  <c r="AM167" i="6"/>
  <c r="AL167" i="6"/>
  <c r="AK167" i="6"/>
  <c r="AJ167" i="6"/>
  <c r="AI167" i="6"/>
  <c r="AH167" i="6"/>
  <c r="AW166" i="6"/>
  <c r="AV166" i="6"/>
  <c r="AU166" i="6"/>
  <c r="AT166" i="6"/>
  <c r="AS166" i="6"/>
  <c r="AR166" i="6"/>
  <c r="AQ166" i="6"/>
  <c r="AP166" i="6"/>
  <c r="AO166" i="6"/>
  <c r="AN166" i="6"/>
  <c r="AM166" i="6"/>
  <c r="AL166" i="6"/>
  <c r="AK166" i="6"/>
  <c r="AJ166" i="6"/>
  <c r="AI166" i="6"/>
  <c r="AH166" i="6"/>
  <c r="AW165" i="6"/>
  <c r="AV165" i="6"/>
  <c r="AU165" i="6"/>
  <c r="AT165" i="6"/>
  <c r="AS165" i="6"/>
  <c r="AR165" i="6"/>
  <c r="AQ165" i="6"/>
  <c r="AP165" i="6"/>
  <c r="AO165" i="6"/>
  <c r="AN165" i="6"/>
  <c r="AM165" i="6"/>
  <c r="AL165" i="6"/>
  <c r="AK165" i="6"/>
  <c r="AJ165" i="6"/>
  <c r="AI165" i="6"/>
  <c r="AH165" i="6"/>
  <c r="AW164" i="6"/>
  <c r="AV164" i="6"/>
  <c r="AU164" i="6"/>
  <c r="AT164" i="6"/>
  <c r="AS164" i="6"/>
  <c r="AR164" i="6"/>
  <c r="AQ164" i="6"/>
  <c r="AP164" i="6"/>
  <c r="AO164" i="6"/>
  <c r="AN164" i="6"/>
  <c r="AM164" i="6"/>
  <c r="AL164" i="6"/>
  <c r="AK164" i="6"/>
  <c r="AJ164" i="6"/>
  <c r="AI164" i="6"/>
  <c r="AH164" i="6"/>
  <c r="AW163" i="6"/>
  <c r="AV163" i="6"/>
  <c r="AU163" i="6"/>
  <c r="AT163" i="6"/>
  <c r="AS163" i="6"/>
  <c r="AR163" i="6"/>
  <c r="AQ163" i="6"/>
  <c r="AP163" i="6"/>
  <c r="AO163" i="6"/>
  <c r="AN163" i="6"/>
  <c r="AM163" i="6"/>
  <c r="AL163" i="6"/>
  <c r="AK163" i="6"/>
  <c r="AJ163" i="6"/>
  <c r="AI163" i="6"/>
  <c r="AH163" i="6"/>
  <c r="AW162" i="6"/>
  <c r="AV162" i="6"/>
  <c r="AU162" i="6"/>
  <c r="AT162" i="6"/>
  <c r="AS162" i="6"/>
  <c r="AR162" i="6"/>
  <c r="AQ162" i="6"/>
  <c r="AP162" i="6"/>
  <c r="AO162" i="6"/>
  <c r="AN162" i="6"/>
  <c r="AM162" i="6"/>
  <c r="AL162" i="6"/>
  <c r="AK162" i="6"/>
  <c r="AJ162" i="6"/>
  <c r="AI162" i="6"/>
  <c r="AH162" i="6"/>
  <c r="AW161" i="6"/>
  <c r="AV161" i="6"/>
  <c r="AU161" i="6"/>
  <c r="AT161" i="6"/>
  <c r="AS161" i="6"/>
  <c r="AR161" i="6"/>
  <c r="AQ161" i="6"/>
  <c r="AP161" i="6"/>
  <c r="AO161" i="6"/>
  <c r="AN161" i="6"/>
  <c r="AM161" i="6"/>
  <c r="AL161" i="6"/>
  <c r="AK161" i="6"/>
  <c r="AJ161" i="6"/>
  <c r="AI161" i="6"/>
  <c r="AH161" i="6"/>
  <c r="AW160" i="6"/>
  <c r="AV160" i="6"/>
  <c r="AU160" i="6"/>
  <c r="AT160" i="6"/>
  <c r="AS160" i="6"/>
  <c r="AR160" i="6"/>
  <c r="AQ160" i="6"/>
  <c r="AP160" i="6"/>
  <c r="AO160" i="6"/>
  <c r="AN160" i="6"/>
  <c r="AM160" i="6"/>
  <c r="AL160" i="6"/>
  <c r="AK160" i="6"/>
  <c r="AJ160" i="6"/>
  <c r="AI160" i="6"/>
  <c r="AH160" i="6"/>
  <c r="AW159" i="6"/>
  <c r="AV159" i="6"/>
  <c r="AU159" i="6"/>
  <c r="AT159" i="6"/>
  <c r="AS159" i="6"/>
  <c r="AR159" i="6"/>
  <c r="AQ159" i="6"/>
  <c r="AP159" i="6"/>
  <c r="AO159" i="6"/>
  <c r="AN159" i="6"/>
  <c r="AM159" i="6"/>
  <c r="AL159" i="6"/>
  <c r="AK159" i="6"/>
  <c r="AJ159" i="6"/>
  <c r="AI159" i="6"/>
  <c r="AH159" i="6"/>
  <c r="AW158" i="6"/>
  <c r="AV158" i="6"/>
  <c r="AU158" i="6"/>
  <c r="AT158" i="6"/>
  <c r="AS158" i="6"/>
  <c r="AR158" i="6"/>
  <c r="AQ158" i="6"/>
  <c r="AP158" i="6"/>
  <c r="AO158" i="6"/>
  <c r="AN158" i="6"/>
  <c r="AM158" i="6"/>
  <c r="AL158" i="6"/>
  <c r="AK158" i="6"/>
  <c r="AJ158" i="6"/>
  <c r="AI158" i="6"/>
  <c r="AH158" i="6"/>
  <c r="AW157" i="6"/>
  <c r="AV157" i="6"/>
  <c r="AU157" i="6"/>
  <c r="AT157" i="6"/>
  <c r="AS157" i="6"/>
  <c r="AR157" i="6"/>
  <c r="AQ157" i="6"/>
  <c r="AP157" i="6"/>
  <c r="AO157" i="6"/>
  <c r="AN157" i="6"/>
  <c r="AM157" i="6"/>
  <c r="AL157" i="6"/>
  <c r="AK157" i="6"/>
  <c r="AJ157" i="6"/>
  <c r="AI157" i="6"/>
  <c r="AH157" i="6"/>
  <c r="AW156" i="6"/>
  <c r="AV156" i="6"/>
  <c r="AU156" i="6"/>
  <c r="AT156" i="6"/>
  <c r="AS156" i="6"/>
  <c r="AR156" i="6"/>
  <c r="AQ156" i="6"/>
  <c r="AP156" i="6"/>
  <c r="AO156" i="6"/>
  <c r="AN156" i="6"/>
  <c r="AM156" i="6"/>
  <c r="AL156" i="6"/>
  <c r="AK156" i="6"/>
  <c r="AJ156" i="6"/>
  <c r="AI156" i="6"/>
  <c r="AH156" i="6"/>
  <c r="AW155" i="6"/>
  <c r="AV155" i="6"/>
  <c r="AU155" i="6"/>
  <c r="AT155" i="6"/>
  <c r="AS155" i="6"/>
  <c r="AR155" i="6"/>
  <c r="AQ155" i="6"/>
  <c r="AP155" i="6"/>
  <c r="AO155" i="6"/>
  <c r="AN155" i="6"/>
  <c r="AM155" i="6"/>
  <c r="AL155" i="6"/>
  <c r="AK155" i="6"/>
  <c r="AJ155" i="6"/>
  <c r="AI155" i="6"/>
  <c r="AH155" i="6"/>
  <c r="AW154" i="6"/>
  <c r="AV154" i="6"/>
  <c r="AU154" i="6"/>
  <c r="AT154" i="6"/>
  <c r="AS154" i="6"/>
  <c r="AR154" i="6"/>
  <c r="AQ154" i="6"/>
  <c r="AP154" i="6"/>
  <c r="AO154" i="6"/>
  <c r="AN154" i="6"/>
  <c r="AM154" i="6"/>
  <c r="AL154" i="6"/>
  <c r="AK154" i="6"/>
  <c r="AJ154" i="6"/>
  <c r="AI154" i="6"/>
  <c r="AH154" i="6"/>
  <c r="AW153" i="6"/>
  <c r="AV153" i="6"/>
  <c r="AU153" i="6"/>
  <c r="AT153" i="6"/>
  <c r="AS153" i="6"/>
  <c r="AR153" i="6"/>
  <c r="AQ153" i="6"/>
  <c r="AP153" i="6"/>
  <c r="AO153" i="6"/>
  <c r="AN153" i="6"/>
  <c r="AM153" i="6"/>
  <c r="AL153" i="6"/>
  <c r="AK153" i="6"/>
  <c r="AJ153" i="6"/>
  <c r="AI153" i="6"/>
  <c r="AH153" i="6"/>
  <c r="AW152" i="6"/>
  <c r="AV152" i="6"/>
  <c r="AU152" i="6"/>
  <c r="AT152" i="6"/>
  <c r="AS152" i="6"/>
  <c r="AR152" i="6"/>
  <c r="AQ152" i="6"/>
  <c r="AP152" i="6"/>
  <c r="AO152" i="6"/>
  <c r="AN152" i="6"/>
  <c r="AM152" i="6"/>
  <c r="AL152" i="6"/>
  <c r="AK152" i="6"/>
  <c r="AJ152" i="6"/>
  <c r="AI152" i="6"/>
  <c r="AH152" i="6"/>
  <c r="AW151" i="6"/>
  <c r="AV151" i="6"/>
  <c r="AU151" i="6"/>
  <c r="AT151" i="6"/>
  <c r="AS151" i="6"/>
  <c r="AR151" i="6"/>
  <c r="AQ151" i="6"/>
  <c r="AP151" i="6"/>
  <c r="AO151" i="6"/>
  <c r="AN151" i="6"/>
  <c r="AM151" i="6"/>
  <c r="AL151" i="6"/>
  <c r="AK151" i="6"/>
  <c r="AJ151" i="6"/>
  <c r="AI151" i="6"/>
  <c r="AH151" i="6"/>
  <c r="AW150" i="6"/>
  <c r="AV150" i="6"/>
  <c r="AU150" i="6"/>
  <c r="AT150" i="6"/>
  <c r="AS150" i="6"/>
  <c r="AR150" i="6"/>
  <c r="AQ150" i="6"/>
  <c r="AP150" i="6"/>
  <c r="AO150" i="6"/>
  <c r="AN150" i="6"/>
  <c r="AM150" i="6"/>
  <c r="AL150" i="6"/>
  <c r="AK150" i="6"/>
  <c r="AJ150" i="6"/>
  <c r="AI150" i="6"/>
  <c r="AH150" i="6"/>
  <c r="AW149" i="6"/>
  <c r="AV149" i="6"/>
  <c r="AU149" i="6"/>
  <c r="AT149" i="6"/>
  <c r="AS149" i="6"/>
  <c r="AR149" i="6"/>
  <c r="AQ149" i="6"/>
  <c r="AP149" i="6"/>
  <c r="AO149" i="6"/>
  <c r="AN149" i="6"/>
  <c r="AM149" i="6"/>
  <c r="AL149" i="6"/>
  <c r="AK149" i="6"/>
  <c r="AJ149" i="6"/>
  <c r="AI149" i="6"/>
  <c r="AH149" i="6"/>
  <c r="AW148" i="6"/>
  <c r="AV148" i="6"/>
  <c r="AU148" i="6"/>
  <c r="AT148" i="6"/>
  <c r="AS148" i="6"/>
  <c r="AR148" i="6"/>
  <c r="AQ148" i="6"/>
  <c r="AP148" i="6"/>
  <c r="AO148" i="6"/>
  <c r="AN148" i="6"/>
  <c r="AM148" i="6"/>
  <c r="AL148" i="6"/>
  <c r="AK148" i="6"/>
  <c r="AJ148" i="6"/>
  <c r="AI148" i="6"/>
  <c r="AH148" i="6"/>
  <c r="AW147" i="6"/>
  <c r="AV147" i="6"/>
  <c r="AU147" i="6"/>
  <c r="AT147" i="6"/>
  <c r="AS147" i="6"/>
  <c r="AR147" i="6"/>
  <c r="AQ147" i="6"/>
  <c r="AP147" i="6"/>
  <c r="AO147" i="6"/>
  <c r="AN147" i="6"/>
  <c r="AM147" i="6"/>
  <c r="AL147" i="6"/>
  <c r="AK147" i="6"/>
  <c r="AJ147" i="6"/>
  <c r="AI147" i="6"/>
  <c r="AH147" i="6"/>
  <c r="AW146" i="6"/>
  <c r="AV146" i="6"/>
  <c r="AU146" i="6"/>
  <c r="AT146" i="6"/>
  <c r="AS146" i="6"/>
  <c r="AR146" i="6"/>
  <c r="AQ146" i="6"/>
  <c r="AP146" i="6"/>
  <c r="AO146" i="6"/>
  <c r="AN146" i="6"/>
  <c r="AM146" i="6"/>
  <c r="AL146" i="6"/>
  <c r="AK146" i="6"/>
  <c r="AJ146" i="6"/>
  <c r="AI146" i="6"/>
  <c r="AH146" i="6"/>
  <c r="AW145" i="6"/>
  <c r="AV145" i="6"/>
  <c r="AU145" i="6"/>
  <c r="AT145" i="6"/>
  <c r="AS145" i="6"/>
  <c r="AR145" i="6"/>
  <c r="AQ145" i="6"/>
  <c r="AP145" i="6"/>
  <c r="AO145" i="6"/>
  <c r="AN145" i="6"/>
  <c r="AM145" i="6"/>
  <c r="AL145" i="6"/>
  <c r="AK145" i="6"/>
  <c r="AJ145" i="6"/>
  <c r="AI145" i="6"/>
  <c r="AH145" i="6"/>
  <c r="AW144" i="6"/>
  <c r="AV144" i="6"/>
  <c r="AU144" i="6"/>
  <c r="AT144" i="6"/>
  <c r="AS144" i="6"/>
  <c r="AR144" i="6"/>
  <c r="AQ144" i="6"/>
  <c r="AP144" i="6"/>
  <c r="AO144" i="6"/>
  <c r="AN144" i="6"/>
  <c r="AM144" i="6"/>
  <c r="AL144" i="6"/>
  <c r="AK144" i="6"/>
  <c r="AJ144" i="6"/>
  <c r="AI144" i="6"/>
  <c r="AH144" i="6"/>
  <c r="AW143" i="6"/>
  <c r="AV143" i="6"/>
  <c r="AU143" i="6"/>
  <c r="AT143" i="6"/>
  <c r="AS143" i="6"/>
  <c r="AR143" i="6"/>
  <c r="AQ143" i="6"/>
  <c r="AP143" i="6"/>
  <c r="AO143" i="6"/>
  <c r="AN143" i="6"/>
  <c r="AM143" i="6"/>
  <c r="AL143" i="6"/>
  <c r="AK143" i="6"/>
  <c r="AJ143" i="6"/>
  <c r="AI143" i="6"/>
  <c r="AH143" i="6"/>
  <c r="AW142" i="6"/>
  <c r="AV142" i="6"/>
  <c r="AU142" i="6"/>
  <c r="AT142" i="6"/>
  <c r="AS142" i="6"/>
  <c r="AR142" i="6"/>
  <c r="AQ142" i="6"/>
  <c r="AP142" i="6"/>
  <c r="AO142" i="6"/>
  <c r="AN142" i="6"/>
  <c r="AM142" i="6"/>
  <c r="AL142" i="6"/>
  <c r="AK142" i="6"/>
  <c r="AJ142" i="6"/>
  <c r="AI142" i="6"/>
  <c r="AH142" i="6"/>
  <c r="AW141" i="6"/>
  <c r="AV141" i="6"/>
  <c r="AU141" i="6"/>
  <c r="AT141" i="6"/>
  <c r="AS141" i="6"/>
  <c r="AR141" i="6"/>
  <c r="AQ141" i="6"/>
  <c r="AP141" i="6"/>
  <c r="AO141" i="6"/>
  <c r="AN141" i="6"/>
  <c r="AM141" i="6"/>
  <c r="AL141" i="6"/>
  <c r="AK141" i="6"/>
  <c r="AJ141" i="6"/>
  <c r="AI141" i="6"/>
  <c r="AH141" i="6"/>
  <c r="AW140" i="6"/>
  <c r="AV140" i="6"/>
  <c r="AU140" i="6"/>
  <c r="AT140" i="6"/>
  <c r="AS140" i="6"/>
  <c r="AR140" i="6"/>
  <c r="AQ140" i="6"/>
  <c r="AP140" i="6"/>
  <c r="AO140" i="6"/>
  <c r="AN140" i="6"/>
  <c r="AM140" i="6"/>
  <c r="AL140" i="6"/>
  <c r="AK140" i="6"/>
  <c r="AJ140" i="6"/>
  <c r="AI140" i="6"/>
  <c r="AH140" i="6"/>
  <c r="AW139" i="6"/>
  <c r="AV139" i="6"/>
  <c r="AU139" i="6"/>
  <c r="AT139" i="6"/>
  <c r="AS139" i="6"/>
  <c r="AR139" i="6"/>
  <c r="AQ139" i="6"/>
  <c r="AP139" i="6"/>
  <c r="AO139" i="6"/>
  <c r="AN139" i="6"/>
  <c r="AM139" i="6"/>
  <c r="AL139" i="6"/>
  <c r="AK139" i="6"/>
  <c r="AJ139" i="6"/>
  <c r="AI139" i="6"/>
  <c r="AH139" i="6"/>
  <c r="AW138" i="6"/>
  <c r="AV138" i="6"/>
  <c r="AU138" i="6"/>
  <c r="AT138" i="6"/>
  <c r="AS138" i="6"/>
  <c r="AR138" i="6"/>
  <c r="AQ138" i="6"/>
  <c r="AP138" i="6"/>
  <c r="AO138" i="6"/>
  <c r="AN138" i="6"/>
  <c r="AM138" i="6"/>
  <c r="AL138" i="6"/>
  <c r="AK138" i="6"/>
  <c r="AJ138" i="6"/>
  <c r="AI138" i="6"/>
  <c r="AH138" i="6"/>
  <c r="AW137" i="6"/>
  <c r="AV137" i="6"/>
  <c r="AU137" i="6"/>
  <c r="AT137" i="6"/>
  <c r="AS137" i="6"/>
  <c r="AR137" i="6"/>
  <c r="AQ137" i="6"/>
  <c r="AP137" i="6"/>
  <c r="AO137" i="6"/>
  <c r="AN137" i="6"/>
  <c r="AM137" i="6"/>
  <c r="AL137" i="6"/>
  <c r="AK137" i="6"/>
  <c r="AJ137" i="6"/>
  <c r="AI137" i="6"/>
  <c r="AH137" i="6"/>
  <c r="AW136" i="6"/>
  <c r="AV136" i="6"/>
  <c r="AU136" i="6"/>
  <c r="AT136" i="6"/>
  <c r="AS136" i="6"/>
  <c r="AR136" i="6"/>
  <c r="AQ136" i="6"/>
  <c r="AP136" i="6"/>
  <c r="AO136" i="6"/>
  <c r="AN136" i="6"/>
  <c r="AM136" i="6"/>
  <c r="AL136" i="6"/>
  <c r="AK136" i="6"/>
  <c r="AJ136" i="6"/>
  <c r="AI136" i="6"/>
  <c r="AH136" i="6"/>
  <c r="AW135" i="6"/>
  <c r="AV135" i="6"/>
  <c r="AU135" i="6"/>
  <c r="AT135" i="6"/>
  <c r="AS135" i="6"/>
  <c r="AR135" i="6"/>
  <c r="AQ135" i="6"/>
  <c r="AP135" i="6"/>
  <c r="AO135" i="6"/>
  <c r="AN135" i="6"/>
  <c r="AM135" i="6"/>
  <c r="AL135" i="6"/>
  <c r="AK135" i="6"/>
  <c r="AJ135" i="6"/>
  <c r="AI135" i="6"/>
  <c r="AH135" i="6"/>
  <c r="AW134" i="6"/>
  <c r="AV134" i="6"/>
  <c r="AU134" i="6"/>
  <c r="AT134" i="6"/>
  <c r="AS134" i="6"/>
  <c r="AR134" i="6"/>
  <c r="AQ134" i="6"/>
  <c r="AP134" i="6"/>
  <c r="AO134" i="6"/>
  <c r="AN134" i="6"/>
  <c r="AM134" i="6"/>
  <c r="AL134" i="6"/>
  <c r="AK134" i="6"/>
  <c r="AJ134" i="6"/>
  <c r="AI134" i="6"/>
  <c r="AH134" i="6"/>
  <c r="AW133" i="6"/>
  <c r="AV133" i="6"/>
  <c r="AU133" i="6"/>
  <c r="AT133" i="6"/>
  <c r="AS133" i="6"/>
  <c r="AR133" i="6"/>
  <c r="AQ133" i="6"/>
  <c r="AP133" i="6"/>
  <c r="AO133" i="6"/>
  <c r="AN133" i="6"/>
  <c r="AM133" i="6"/>
  <c r="AL133" i="6"/>
  <c r="AK133" i="6"/>
  <c r="AJ133" i="6"/>
  <c r="AI133" i="6"/>
  <c r="AH133" i="6"/>
  <c r="AW132" i="6"/>
  <c r="AV132" i="6"/>
  <c r="AU132" i="6"/>
  <c r="AT132" i="6"/>
  <c r="AS132" i="6"/>
  <c r="AR132" i="6"/>
  <c r="AQ132" i="6"/>
  <c r="AP132" i="6"/>
  <c r="AO132" i="6"/>
  <c r="AN132" i="6"/>
  <c r="AM132" i="6"/>
  <c r="AL132" i="6"/>
  <c r="AK132" i="6"/>
  <c r="AJ132" i="6"/>
  <c r="AI132" i="6"/>
  <c r="AH132" i="6"/>
  <c r="AW131" i="6"/>
  <c r="AV131" i="6"/>
  <c r="AU131" i="6"/>
  <c r="AT131" i="6"/>
  <c r="AS131" i="6"/>
  <c r="AR131" i="6"/>
  <c r="AQ131" i="6"/>
  <c r="AP131" i="6"/>
  <c r="AO131" i="6"/>
  <c r="AN131" i="6"/>
  <c r="AM131" i="6"/>
  <c r="AL131" i="6"/>
  <c r="AK131" i="6"/>
  <c r="AJ131" i="6"/>
  <c r="AI131" i="6"/>
  <c r="AH131" i="6"/>
  <c r="AW130" i="6"/>
  <c r="AV130" i="6"/>
  <c r="AU130" i="6"/>
  <c r="AT130" i="6"/>
  <c r="AS130" i="6"/>
  <c r="AR130" i="6"/>
  <c r="AQ130" i="6"/>
  <c r="AP130" i="6"/>
  <c r="AO130" i="6"/>
  <c r="AN130" i="6"/>
  <c r="AM130" i="6"/>
  <c r="AL130" i="6"/>
  <c r="AK130" i="6"/>
  <c r="AJ130" i="6"/>
  <c r="AI130" i="6"/>
  <c r="AH130" i="6"/>
  <c r="AW129" i="6"/>
  <c r="AV129" i="6"/>
  <c r="AU129" i="6"/>
  <c r="AT129" i="6"/>
  <c r="AS129" i="6"/>
  <c r="AR129" i="6"/>
  <c r="AQ129" i="6"/>
  <c r="AP129" i="6"/>
  <c r="AO129" i="6"/>
  <c r="AN129" i="6"/>
  <c r="AM129" i="6"/>
  <c r="AL129" i="6"/>
  <c r="AK129" i="6"/>
  <c r="AJ129" i="6"/>
  <c r="AI129" i="6"/>
  <c r="AH129" i="6"/>
  <c r="AW128" i="6"/>
  <c r="AV128" i="6"/>
  <c r="AU128" i="6"/>
  <c r="AT128" i="6"/>
  <c r="AS128" i="6"/>
  <c r="AR128" i="6"/>
  <c r="AQ128" i="6"/>
  <c r="AP128" i="6"/>
  <c r="AO128" i="6"/>
  <c r="AN128" i="6"/>
  <c r="AM128" i="6"/>
  <c r="AL128" i="6"/>
  <c r="AK128" i="6"/>
  <c r="AJ128" i="6"/>
  <c r="AI128" i="6"/>
  <c r="AH128" i="6"/>
  <c r="AW127" i="6"/>
  <c r="AV127" i="6"/>
  <c r="AU127" i="6"/>
  <c r="AT127" i="6"/>
  <c r="AS127" i="6"/>
  <c r="AR127" i="6"/>
  <c r="AQ127" i="6"/>
  <c r="AP127" i="6"/>
  <c r="AO127" i="6"/>
  <c r="AN127" i="6"/>
  <c r="AM127" i="6"/>
  <c r="AL127" i="6"/>
  <c r="AK127" i="6"/>
  <c r="AJ127" i="6"/>
  <c r="AI127" i="6"/>
  <c r="AH127" i="6"/>
  <c r="AW126" i="6"/>
  <c r="AV126" i="6"/>
  <c r="AU126" i="6"/>
  <c r="AT126" i="6"/>
  <c r="AS126" i="6"/>
  <c r="AR126" i="6"/>
  <c r="AQ126" i="6"/>
  <c r="AP126" i="6"/>
  <c r="AO126" i="6"/>
  <c r="AN126" i="6"/>
  <c r="AM126" i="6"/>
  <c r="AL126" i="6"/>
  <c r="AK126" i="6"/>
  <c r="AJ126" i="6"/>
  <c r="AI126" i="6"/>
  <c r="AH126" i="6"/>
  <c r="AW125" i="6"/>
  <c r="AV125" i="6"/>
  <c r="AU125" i="6"/>
  <c r="AT125" i="6"/>
  <c r="AS125" i="6"/>
  <c r="AR125" i="6"/>
  <c r="AQ125" i="6"/>
  <c r="AP125" i="6"/>
  <c r="AO125" i="6"/>
  <c r="AN125" i="6"/>
  <c r="AM125" i="6"/>
  <c r="AL125" i="6"/>
  <c r="AK125" i="6"/>
  <c r="AJ125" i="6"/>
  <c r="AI125" i="6"/>
  <c r="AH125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AH124" i="6"/>
  <c r="AW123" i="6"/>
  <c r="AV123" i="6"/>
  <c r="AU123" i="6"/>
  <c r="AT123" i="6"/>
  <c r="AS123" i="6"/>
  <c r="AR123" i="6"/>
  <c r="AQ123" i="6"/>
  <c r="AP123" i="6"/>
  <c r="AO123" i="6"/>
  <c r="AN123" i="6"/>
  <c r="AM123" i="6"/>
  <c r="AL123" i="6"/>
  <c r="AK123" i="6"/>
  <c r="AJ123" i="6"/>
  <c r="AI123" i="6"/>
  <c r="AH123" i="6"/>
  <c r="AW122" i="6"/>
  <c r="AV122" i="6"/>
  <c r="AU122" i="6"/>
  <c r="AT122" i="6"/>
  <c r="AS122" i="6"/>
  <c r="AR122" i="6"/>
  <c r="AQ122" i="6"/>
  <c r="AP122" i="6"/>
  <c r="AO122" i="6"/>
  <c r="AN122" i="6"/>
  <c r="AM122" i="6"/>
  <c r="AL122" i="6"/>
  <c r="AK122" i="6"/>
  <c r="AJ122" i="6"/>
  <c r="AI122" i="6"/>
  <c r="AH122" i="6"/>
  <c r="AW121" i="6"/>
  <c r="AV121" i="6"/>
  <c r="AU121" i="6"/>
  <c r="AT121" i="6"/>
  <c r="AS121" i="6"/>
  <c r="AR121" i="6"/>
  <c r="AQ121" i="6"/>
  <c r="AP121" i="6"/>
  <c r="AO121" i="6"/>
  <c r="AN121" i="6"/>
  <c r="AM121" i="6"/>
  <c r="AL121" i="6"/>
  <c r="AK121" i="6"/>
  <c r="AJ121" i="6"/>
  <c r="AI121" i="6"/>
  <c r="AH121" i="6"/>
  <c r="AW120" i="6"/>
  <c r="AV120" i="6"/>
  <c r="AU120" i="6"/>
  <c r="AT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W119" i="6"/>
  <c r="AV119" i="6"/>
  <c r="AU119" i="6"/>
  <c r="AT119" i="6"/>
  <c r="AS119" i="6"/>
  <c r="AR119" i="6"/>
  <c r="AQ119" i="6"/>
  <c r="AP119" i="6"/>
  <c r="AO119" i="6"/>
  <c r="AN119" i="6"/>
  <c r="AM119" i="6"/>
  <c r="AL119" i="6"/>
  <c r="AK119" i="6"/>
  <c r="AJ119" i="6"/>
  <c r="AI119" i="6"/>
  <c r="AH119" i="6"/>
  <c r="AW118" i="6"/>
  <c r="AV118" i="6"/>
  <c r="AU118" i="6"/>
  <c r="AT118" i="6"/>
  <c r="AS118" i="6"/>
  <c r="AR118" i="6"/>
  <c r="AQ118" i="6"/>
  <c r="AP118" i="6"/>
  <c r="AO118" i="6"/>
  <c r="AN118" i="6"/>
  <c r="AM118" i="6"/>
  <c r="AL118" i="6"/>
  <c r="AK118" i="6"/>
  <c r="AJ118" i="6"/>
  <c r="AI118" i="6"/>
  <c r="AH118" i="6"/>
  <c r="AW117" i="6"/>
  <c r="AV117" i="6"/>
  <c r="AU117" i="6"/>
  <c r="AT117" i="6"/>
  <c r="AS117" i="6"/>
  <c r="AR117" i="6"/>
  <c r="AQ117" i="6"/>
  <c r="AP117" i="6"/>
  <c r="AO117" i="6"/>
  <c r="AN117" i="6"/>
  <c r="AM117" i="6"/>
  <c r="AL117" i="6"/>
  <c r="AK117" i="6"/>
  <c r="AJ117" i="6"/>
  <c r="AI117" i="6"/>
  <c r="AH117" i="6"/>
  <c r="AW116" i="6"/>
  <c r="AV116" i="6"/>
  <c r="AU116" i="6"/>
  <c r="AT116" i="6"/>
  <c r="AS116" i="6"/>
  <c r="AR116" i="6"/>
  <c r="AQ116" i="6"/>
  <c r="AP116" i="6"/>
  <c r="AO116" i="6"/>
  <c r="AN116" i="6"/>
  <c r="AM116" i="6"/>
  <c r="AL116" i="6"/>
  <c r="AK116" i="6"/>
  <c r="AJ116" i="6"/>
  <c r="AI116" i="6"/>
  <c r="AH116" i="6"/>
  <c r="AW115" i="6"/>
  <c r="AV115" i="6"/>
  <c r="AU115" i="6"/>
  <c r="AT115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AK114" i="6"/>
  <c r="AJ114" i="6"/>
  <c r="AI114" i="6"/>
  <c r="AH114" i="6"/>
  <c r="AW113" i="6"/>
  <c r="AV113" i="6"/>
  <c r="AU113" i="6"/>
  <c r="AT113" i="6"/>
  <c r="AS113" i="6"/>
  <c r="AR113" i="6"/>
  <c r="AQ113" i="6"/>
  <c r="AP113" i="6"/>
  <c r="AO113" i="6"/>
  <c r="AN113" i="6"/>
  <c r="AM113" i="6"/>
  <c r="AL113" i="6"/>
  <c r="AK113" i="6"/>
  <c r="AJ113" i="6"/>
  <c r="AI113" i="6"/>
  <c r="AH113" i="6"/>
  <c r="AW112" i="6"/>
  <c r="AV112" i="6"/>
  <c r="AU112" i="6"/>
  <c r="AT112" i="6"/>
  <c r="AS112" i="6"/>
  <c r="AR112" i="6"/>
  <c r="AQ112" i="6"/>
  <c r="AP112" i="6"/>
  <c r="AO112" i="6"/>
  <c r="AN112" i="6"/>
  <c r="AM112" i="6"/>
  <c r="AL112" i="6"/>
  <c r="AK112" i="6"/>
  <c r="AJ112" i="6"/>
  <c r="AI112" i="6"/>
  <c r="AH112" i="6"/>
  <c r="AW111" i="6"/>
  <c r="AV111" i="6"/>
  <c r="AU111" i="6"/>
  <c r="AT111" i="6"/>
  <c r="AS111" i="6"/>
  <c r="AR111" i="6"/>
  <c r="AQ111" i="6"/>
  <c r="AP111" i="6"/>
  <c r="AO111" i="6"/>
  <c r="AN111" i="6"/>
  <c r="AM111" i="6"/>
  <c r="AL111" i="6"/>
  <c r="AK111" i="6"/>
  <c r="AJ111" i="6"/>
  <c r="AI111" i="6"/>
  <c r="AH111" i="6"/>
  <c r="AW110" i="6"/>
  <c r="AV110" i="6"/>
  <c r="AU110" i="6"/>
  <c r="AT110" i="6"/>
  <c r="AS110" i="6"/>
  <c r="AR110" i="6"/>
  <c r="AQ110" i="6"/>
  <c r="AP110" i="6"/>
  <c r="AO110" i="6"/>
  <c r="AN110" i="6"/>
  <c r="AM110" i="6"/>
  <c r="AL110" i="6"/>
  <c r="AK110" i="6"/>
  <c r="AJ110" i="6"/>
  <c r="AI110" i="6"/>
  <c r="AH110" i="6"/>
  <c r="AW109" i="6"/>
  <c r="AV109" i="6"/>
  <c r="AU109" i="6"/>
  <c r="AT109" i="6"/>
  <c r="AS109" i="6"/>
  <c r="AR109" i="6"/>
  <c r="AQ109" i="6"/>
  <c r="AP109" i="6"/>
  <c r="AO109" i="6"/>
  <c r="AN109" i="6"/>
  <c r="AM109" i="6"/>
  <c r="AL109" i="6"/>
  <c r="AK109" i="6"/>
  <c r="AJ109" i="6"/>
  <c r="AI109" i="6"/>
  <c r="AH109" i="6"/>
  <c r="AW108" i="6"/>
  <c r="AV108" i="6"/>
  <c r="AU108" i="6"/>
  <c r="AT108" i="6"/>
  <c r="AS108" i="6"/>
  <c r="AR108" i="6"/>
  <c r="AQ108" i="6"/>
  <c r="AP108" i="6"/>
  <c r="AO108" i="6"/>
  <c r="AN108" i="6"/>
  <c r="AM108" i="6"/>
  <c r="AL108" i="6"/>
  <c r="AK108" i="6"/>
  <c r="AJ108" i="6"/>
  <c r="AI108" i="6"/>
  <c r="AH108" i="6"/>
  <c r="AW107" i="6"/>
  <c r="AV107" i="6"/>
  <c r="AU107" i="6"/>
  <c r="AT107" i="6"/>
  <c r="AS107" i="6"/>
  <c r="AR107" i="6"/>
  <c r="AQ107" i="6"/>
  <c r="AP107" i="6"/>
  <c r="AO107" i="6"/>
  <c r="AN107" i="6"/>
  <c r="AM107" i="6"/>
  <c r="AL107" i="6"/>
  <c r="AK107" i="6"/>
  <c r="AJ107" i="6"/>
  <c r="AI107" i="6"/>
  <c r="AH107" i="6"/>
  <c r="AW106" i="6"/>
  <c r="AV106" i="6"/>
  <c r="AU106" i="6"/>
  <c r="AT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W105" i="6"/>
  <c r="AV105" i="6"/>
  <c r="AU105" i="6"/>
  <c r="AT105" i="6"/>
  <c r="AS105" i="6"/>
  <c r="AR105" i="6"/>
  <c r="AQ105" i="6"/>
  <c r="AP105" i="6"/>
  <c r="AO105" i="6"/>
  <c r="AN105" i="6"/>
  <c r="AM105" i="6"/>
  <c r="AL105" i="6"/>
  <c r="AK105" i="6"/>
  <c r="AJ105" i="6"/>
  <c r="AI105" i="6"/>
  <c r="AH105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I104" i="6"/>
  <c r="AH104" i="6"/>
  <c r="AW103" i="6"/>
  <c r="AV103" i="6"/>
  <c r="AU103" i="6"/>
  <c r="AT103" i="6"/>
  <c r="AS103" i="6"/>
  <c r="AR103" i="6"/>
  <c r="AQ103" i="6"/>
  <c r="AP103" i="6"/>
  <c r="AO103" i="6"/>
  <c r="AN103" i="6"/>
  <c r="AM103" i="6"/>
  <c r="AL103" i="6"/>
  <c r="AK103" i="6"/>
  <c r="AJ103" i="6"/>
  <c r="AI103" i="6"/>
  <c r="AH103" i="6"/>
  <c r="AW102" i="6"/>
  <c r="AV102" i="6"/>
  <c r="AU102" i="6"/>
  <c r="AT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W101" i="6"/>
  <c r="AV101" i="6"/>
  <c r="AU101" i="6"/>
  <c r="AT101" i="6"/>
  <c r="AS101" i="6"/>
  <c r="AR101" i="6"/>
  <c r="AQ101" i="6"/>
  <c r="AP101" i="6"/>
  <c r="AO101" i="6"/>
  <c r="AN101" i="6"/>
  <c r="AM101" i="6"/>
  <c r="AL101" i="6"/>
  <c r="AK101" i="6"/>
  <c r="AJ101" i="6"/>
  <c r="AI101" i="6"/>
  <c r="AH101" i="6"/>
  <c r="AW100" i="6"/>
  <c r="AV100" i="6"/>
  <c r="AU100" i="6"/>
  <c r="AT100" i="6"/>
  <c r="AS100" i="6"/>
  <c r="AR100" i="6"/>
  <c r="AQ100" i="6"/>
  <c r="AP100" i="6"/>
  <c r="AO100" i="6"/>
  <c r="AN100" i="6"/>
  <c r="AM100" i="6"/>
  <c r="AL100" i="6"/>
  <c r="AK100" i="6"/>
  <c r="AJ100" i="6"/>
  <c r="AI100" i="6"/>
  <c r="AH100" i="6"/>
  <c r="AW99" i="6"/>
  <c r="AV99" i="6"/>
  <c r="AU99" i="6"/>
  <c r="AT99" i="6"/>
  <c r="AS99" i="6"/>
  <c r="AR99" i="6"/>
  <c r="AQ99" i="6"/>
  <c r="AP99" i="6"/>
  <c r="AO99" i="6"/>
  <c r="AN99" i="6"/>
  <c r="AM99" i="6"/>
  <c r="AL99" i="6"/>
  <c r="AK99" i="6"/>
  <c r="AJ99" i="6"/>
  <c r="AI99" i="6"/>
  <c r="AH99" i="6"/>
  <c r="AW98" i="6"/>
  <c r="AV98" i="6"/>
  <c r="AU98" i="6"/>
  <c r="AT98" i="6"/>
  <c r="AS98" i="6"/>
  <c r="AR98" i="6"/>
  <c r="AQ98" i="6"/>
  <c r="AP98" i="6"/>
  <c r="AO98" i="6"/>
  <c r="AN98" i="6"/>
  <c r="AM98" i="6"/>
  <c r="AL98" i="6"/>
  <c r="AK98" i="6"/>
  <c r="AJ98" i="6"/>
  <c r="AI98" i="6"/>
  <c r="AH98" i="6"/>
  <c r="AW97" i="6"/>
  <c r="AV97" i="6"/>
  <c r="AU97" i="6"/>
  <c r="AT97" i="6"/>
  <c r="AS97" i="6"/>
  <c r="AR97" i="6"/>
  <c r="AQ97" i="6"/>
  <c r="AP97" i="6"/>
  <c r="AO97" i="6"/>
  <c r="AN97" i="6"/>
  <c r="AM97" i="6"/>
  <c r="AL97" i="6"/>
  <c r="AK97" i="6"/>
  <c r="AJ97" i="6"/>
  <c r="AI97" i="6"/>
  <c r="AH97" i="6"/>
  <c r="AW96" i="6"/>
  <c r="AV96" i="6"/>
  <c r="AU96" i="6"/>
  <c r="AT96" i="6"/>
  <c r="AS96" i="6"/>
  <c r="AR96" i="6"/>
  <c r="AQ96" i="6"/>
  <c r="AP96" i="6"/>
  <c r="AO96" i="6"/>
  <c r="AN96" i="6"/>
  <c r="AM96" i="6"/>
  <c r="AL96" i="6"/>
  <c r="AK96" i="6"/>
  <c r="AJ96" i="6"/>
  <c r="AI96" i="6"/>
  <c r="AH96" i="6"/>
  <c r="AW95" i="6"/>
  <c r="AV95" i="6"/>
  <c r="AU95" i="6"/>
  <c r="AT95" i="6"/>
  <c r="AS95" i="6"/>
  <c r="AR95" i="6"/>
  <c r="AQ95" i="6"/>
  <c r="AP95" i="6"/>
  <c r="AO95" i="6"/>
  <c r="AN95" i="6"/>
  <c r="AM95" i="6"/>
  <c r="AL95" i="6"/>
  <c r="AK95" i="6"/>
  <c r="AJ95" i="6"/>
  <c r="AI95" i="6"/>
  <c r="AH95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AH94" i="6"/>
  <c r="AW93" i="6"/>
  <c r="AV93" i="6"/>
  <c r="AU93" i="6"/>
  <c r="AT93" i="6"/>
  <c r="AS93" i="6"/>
  <c r="AR93" i="6"/>
  <c r="AQ93" i="6"/>
  <c r="AP93" i="6"/>
  <c r="AO93" i="6"/>
  <c r="AN93" i="6"/>
  <c r="AM93" i="6"/>
  <c r="AL93" i="6"/>
  <c r="AK93" i="6"/>
  <c r="AJ93" i="6"/>
  <c r="AI93" i="6"/>
  <c r="AH93" i="6"/>
  <c r="AW92" i="6"/>
  <c r="AV92" i="6"/>
  <c r="AU92" i="6"/>
  <c r="AT92" i="6"/>
  <c r="AS92" i="6"/>
  <c r="AR92" i="6"/>
  <c r="AQ92" i="6"/>
  <c r="AP92" i="6"/>
  <c r="AO92" i="6"/>
  <c r="AN92" i="6"/>
  <c r="AM92" i="6"/>
  <c r="AL92" i="6"/>
  <c r="AK92" i="6"/>
  <c r="AJ92" i="6"/>
  <c r="AI92" i="6"/>
  <c r="AH92" i="6"/>
  <c r="AW91" i="6"/>
  <c r="AV91" i="6"/>
  <c r="AU91" i="6"/>
  <c r="AT91" i="6"/>
  <c r="AS91" i="6"/>
  <c r="AR91" i="6"/>
  <c r="AQ91" i="6"/>
  <c r="AP91" i="6"/>
  <c r="AO91" i="6"/>
  <c r="AN91" i="6"/>
  <c r="AM91" i="6"/>
  <c r="AL91" i="6"/>
  <c r="AK91" i="6"/>
  <c r="AJ91" i="6"/>
  <c r="AI91" i="6"/>
  <c r="AH91" i="6"/>
  <c r="AW90" i="6"/>
  <c r="AV90" i="6"/>
  <c r="AU90" i="6"/>
  <c r="AT90" i="6"/>
  <c r="AS90" i="6"/>
  <c r="AR90" i="6"/>
  <c r="AQ90" i="6"/>
  <c r="AP90" i="6"/>
  <c r="AO90" i="6"/>
  <c r="AN90" i="6"/>
  <c r="AM90" i="6"/>
  <c r="AL90" i="6"/>
  <c r="AK90" i="6"/>
  <c r="AJ90" i="6"/>
  <c r="AI90" i="6"/>
  <c r="AH90" i="6"/>
  <c r="AW89" i="6"/>
  <c r="AV89" i="6"/>
  <c r="AU89" i="6"/>
  <c r="AT89" i="6"/>
  <c r="AS89" i="6"/>
  <c r="AR89" i="6"/>
  <c r="AQ89" i="6"/>
  <c r="AP89" i="6"/>
  <c r="AO89" i="6"/>
  <c r="AN89" i="6"/>
  <c r="AM89" i="6"/>
  <c r="AL89" i="6"/>
  <c r="AK89" i="6"/>
  <c r="AJ89" i="6"/>
  <c r="AI89" i="6"/>
  <c r="AH89" i="6"/>
  <c r="AW88" i="6"/>
  <c r="AV88" i="6"/>
  <c r="AU88" i="6"/>
  <c r="AT88" i="6"/>
  <c r="AS88" i="6"/>
  <c r="AR88" i="6"/>
  <c r="AQ88" i="6"/>
  <c r="AP88" i="6"/>
  <c r="AO88" i="6"/>
  <c r="AN88" i="6"/>
  <c r="AM88" i="6"/>
  <c r="AL88" i="6"/>
  <c r="AK88" i="6"/>
  <c r="AJ88" i="6"/>
  <c r="AI88" i="6"/>
  <c r="AH88" i="6"/>
  <c r="AW87" i="6"/>
  <c r="AV87" i="6"/>
  <c r="AU87" i="6"/>
  <c r="AT87" i="6"/>
  <c r="AS87" i="6"/>
  <c r="AR87" i="6"/>
  <c r="AQ87" i="6"/>
  <c r="AP87" i="6"/>
  <c r="AO87" i="6"/>
  <c r="AN87" i="6"/>
  <c r="AM87" i="6"/>
  <c r="AL87" i="6"/>
  <c r="AK87" i="6"/>
  <c r="AJ87" i="6"/>
  <c r="AI87" i="6"/>
  <c r="AH87" i="6"/>
  <c r="AW86" i="6"/>
  <c r="AV86" i="6"/>
  <c r="AU86" i="6"/>
  <c r="AT86" i="6"/>
  <c r="AS86" i="6"/>
  <c r="AR86" i="6"/>
  <c r="AQ86" i="6"/>
  <c r="AP86" i="6"/>
  <c r="AO86" i="6"/>
  <c r="AN86" i="6"/>
  <c r="AM86" i="6"/>
  <c r="AL86" i="6"/>
  <c r="AK86" i="6"/>
  <c r="AJ86" i="6"/>
  <c r="AI86" i="6"/>
  <c r="AH86" i="6"/>
  <c r="AW85" i="6"/>
  <c r="AV85" i="6"/>
  <c r="AU85" i="6"/>
  <c r="AT85" i="6"/>
  <c r="AS85" i="6"/>
  <c r="AR85" i="6"/>
  <c r="AQ85" i="6"/>
  <c r="AP85" i="6"/>
  <c r="AO85" i="6"/>
  <c r="AN85" i="6"/>
  <c r="AM85" i="6"/>
  <c r="AL85" i="6"/>
  <c r="AK85" i="6"/>
  <c r="AJ85" i="6"/>
  <c r="AI85" i="6"/>
  <c r="AH85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AH84" i="6"/>
  <c r="AW83" i="6"/>
  <c r="AV83" i="6"/>
  <c r="AU83" i="6"/>
  <c r="AT83" i="6"/>
  <c r="AS83" i="6"/>
  <c r="AR83" i="6"/>
  <c r="AQ83" i="6"/>
  <c r="AP83" i="6"/>
  <c r="AO83" i="6"/>
  <c r="AN83" i="6"/>
  <c r="AM83" i="6"/>
  <c r="AL83" i="6"/>
  <c r="AK83" i="6"/>
  <c r="AJ83" i="6"/>
  <c r="AI83" i="6"/>
  <c r="AH83" i="6"/>
  <c r="AW82" i="6"/>
  <c r="AV82" i="6"/>
  <c r="AU82" i="6"/>
  <c r="AT82" i="6"/>
  <c r="AS82" i="6"/>
  <c r="AR82" i="6"/>
  <c r="AQ82" i="6"/>
  <c r="AP82" i="6"/>
  <c r="AO82" i="6"/>
  <c r="AN82" i="6"/>
  <c r="AM82" i="6"/>
  <c r="AL82" i="6"/>
  <c r="AK82" i="6"/>
  <c r="AJ82" i="6"/>
  <c r="AI82" i="6"/>
  <c r="AH82" i="6"/>
  <c r="AW81" i="6"/>
  <c r="AV81" i="6"/>
  <c r="AU81" i="6"/>
  <c r="AT81" i="6"/>
  <c r="AS81" i="6"/>
  <c r="AR81" i="6"/>
  <c r="AQ81" i="6"/>
  <c r="AP81" i="6"/>
  <c r="AO81" i="6"/>
  <c r="AN81" i="6"/>
  <c r="AM81" i="6"/>
  <c r="AL81" i="6"/>
  <c r="AK81" i="6"/>
  <c r="AJ81" i="6"/>
  <c r="AI81" i="6"/>
  <c r="AH81" i="6"/>
  <c r="AW80" i="6"/>
  <c r="AV80" i="6"/>
  <c r="AU80" i="6"/>
  <c r="AT80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W79" i="6"/>
  <c r="AV79" i="6"/>
  <c r="AU79" i="6"/>
  <c r="AT79" i="6"/>
  <c r="AS79" i="6"/>
  <c r="AR79" i="6"/>
  <c r="AQ79" i="6"/>
  <c r="AP79" i="6"/>
  <c r="AO79" i="6"/>
  <c r="AN79" i="6"/>
  <c r="AM79" i="6"/>
  <c r="AL79" i="6"/>
  <c r="AK79" i="6"/>
  <c r="AJ79" i="6"/>
  <c r="AI79" i="6"/>
  <c r="AH79" i="6"/>
  <c r="AW78" i="6"/>
  <c r="AV78" i="6"/>
  <c r="AU78" i="6"/>
  <c r="AT78" i="6"/>
  <c r="AS78" i="6"/>
  <c r="AR78" i="6"/>
  <c r="AQ78" i="6"/>
  <c r="AP78" i="6"/>
  <c r="AO78" i="6"/>
  <c r="AN78" i="6"/>
  <c r="AM78" i="6"/>
  <c r="AL78" i="6"/>
  <c r="AK78" i="6"/>
  <c r="AJ78" i="6"/>
  <c r="AI78" i="6"/>
  <c r="AH78" i="6"/>
  <c r="AW77" i="6"/>
  <c r="AV77" i="6"/>
  <c r="AU77" i="6"/>
  <c r="AT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W76" i="6"/>
  <c r="AV76" i="6"/>
  <c r="AU76" i="6"/>
  <c r="AT76" i="6"/>
  <c r="AS76" i="6"/>
  <c r="AR76" i="6"/>
  <c r="AQ76" i="6"/>
  <c r="AP76" i="6"/>
  <c r="AO76" i="6"/>
  <c r="AN76" i="6"/>
  <c r="AM76" i="6"/>
  <c r="AL76" i="6"/>
  <c r="AK76" i="6"/>
  <c r="AJ76" i="6"/>
  <c r="AI76" i="6"/>
  <c r="AH76" i="6"/>
  <c r="AW75" i="6"/>
  <c r="AV75" i="6"/>
  <c r="AU75" i="6"/>
  <c r="AT75" i="6"/>
  <c r="AS75" i="6"/>
  <c r="AR75" i="6"/>
  <c r="AQ75" i="6"/>
  <c r="AP75" i="6"/>
  <c r="AO75" i="6"/>
  <c r="AN75" i="6"/>
  <c r="AM75" i="6"/>
  <c r="AL75" i="6"/>
  <c r="AK75" i="6"/>
  <c r="AJ75" i="6"/>
  <c r="AI75" i="6"/>
  <c r="AH75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AH74" i="6"/>
  <c r="AW73" i="6"/>
  <c r="AV73" i="6"/>
  <c r="AU73" i="6"/>
  <c r="AT73" i="6"/>
  <c r="AS73" i="6"/>
  <c r="AR73" i="6"/>
  <c r="AQ73" i="6"/>
  <c r="AP73" i="6"/>
  <c r="AO73" i="6"/>
  <c r="AN73" i="6"/>
  <c r="AM73" i="6"/>
  <c r="AL73" i="6"/>
  <c r="AK73" i="6"/>
  <c r="AJ73" i="6"/>
  <c r="AI73" i="6"/>
  <c r="AH73" i="6"/>
  <c r="AW72" i="6"/>
  <c r="AV72" i="6"/>
  <c r="AU72" i="6"/>
  <c r="AT72" i="6"/>
  <c r="AS72" i="6"/>
  <c r="AR72" i="6"/>
  <c r="AQ72" i="6"/>
  <c r="AP72" i="6"/>
  <c r="AO72" i="6"/>
  <c r="AN72" i="6"/>
  <c r="AM72" i="6"/>
  <c r="AL72" i="6"/>
  <c r="AK72" i="6"/>
  <c r="AJ72" i="6"/>
  <c r="AI72" i="6"/>
  <c r="AH72" i="6"/>
  <c r="AW71" i="6"/>
  <c r="AV71" i="6"/>
  <c r="AU71" i="6"/>
  <c r="AT71" i="6"/>
  <c r="AS71" i="6"/>
  <c r="AR71" i="6"/>
  <c r="AQ71" i="6"/>
  <c r="AP71" i="6"/>
  <c r="AO71" i="6"/>
  <c r="AN71" i="6"/>
  <c r="AM71" i="6"/>
  <c r="AL71" i="6"/>
  <c r="AK71" i="6"/>
  <c r="AJ71" i="6"/>
  <c r="AI71" i="6"/>
  <c r="AH71" i="6"/>
  <c r="AW70" i="6"/>
  <c r="AV70" i="6"/>
  <c r="AU70" i="6"/>
  <c r="AT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W69" i="6"/>
  <c r="AV69" i="6"/>
  <c r="AU69" i="6"/>
  <c r="AT69" i="6"/>
  <c r="AS69" i="6"/>
  <c r="AR69" i="6"/>
  <c r="AQ69" i="6"/>
  <c r="AP69" i="6"/>
  <c r="AO69" i="6"/>
  <c r="AN69" i="6"/>
  <c r="AM69" i="6"/>
  <c r="AL69" i="6"/>
  <c r="AK69" i="6"/>
  <c r="AJ69" i="6"/>
  <c r="AI69" i="6"/>
  <c r="AH69" i="6"/>
  <c r="AW68" i="6"/>
  <c r="AV68" i="6"/>
  <c r="AU68" i="6"/>
  <c r="AT68" i="6"/>
  <c r="AS68" i="6"/>
  <c r="AR68" i="6"/>
  <c r="AQ68" i="6"/>
  <c r="AP68" i="6"/>
  <c r="AO68" i="6"/>
  <c r="AN68" i="6"/>
  <c r="AM68" i="6"/>
  <c r="AL68" i="6"/>
  <c r="AK68" i="6"/>
  <c r="AJ68" i="6"/>
  <c r="AI68" i="6"/>
  <c r="AH68" i="6"/>
  <c r="AW67" i="6"/>
  <c r="AV67" i="6"/>
  <c r="AU67" i="6"/>
  <c r="AT67" i="6"/>
  <c r="AS67" i="6"/>
  <c r="AR67" i="6"/>
  <c r="AQ67" i="6"/>
  <c r="AP67" i="6"/>
  <c r="AO67" i="6"/>
  <c r="AN67" i="6"/>
  <c r="AM67" i="6"/>
  <c r="AL67" i="6"/>
  <c r="AK67" i="6"/>
  <c r="AJ67" i="6"/>
  <c r="AI67" i="6"/>
  <c r="AH67" i="6"/>
  <c r="AW66" i="6"/>
  <c r="AV66" i="6"/>
  <c r="AU66" i="6"/>
  <c r="AT66" i="6"/>
  <c r="AS66" i="6"/>
  <c r="AR66" i="6"/>
  <c r="AQ66" i="6"/>
  <c r="AP66" i="6"/>
  <c r="AO66" i="6"/>
  <c r="AN66" i="6"/>
  <c r="AM66" i="6"/>
  <c r="AL66" i="6"/>
  <c r="AK66" i="6"/>
  <c r="AJ66" i="6"/>
  <c r="AI66" i="6"/>
  <c r="AH66" i="6"/>
  <c r="AW65" i="6"/>
  <c r="AV65" i="6"/>
  <c r="AU65" i="6"/>
  <c r="AT65" i="6"/>
  <c r="AS65" i="6"/>
  <c r="AR65" i="6"/>
  <c r="AQ65" i="6"/>
  <c r="AP65" i="6"/>
  <c r="AO65" i="6"/>
  <c r="AN65" i="6"/>
  <c r="AM65" i="6"/>
  <c r="AL65" i="6"/>
  <c r="AK65" i="6"/>
  <c r="AJ65" i="6"/>
  <c r="AI65" i="6"/>
  <c r="AH65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AH64" i="6"/>
  <c r="AW63" i="6"/>
  <c r="AV63" i="6"/>
  <c r="AU63" i="6"/>
  <c r="AT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W62" i="6"/>
  <c r="AV62" i="6"/>
  <c r="AU62" i="6"/>
  <c r="AT62" i="6"/>
  <c r="AS62" i="6"/>
  <c r="AR62" i="6"/>
  <c r="AQ62" i="6"/>
  <c r="AP62" i="6"/>
  <c r="AO62" i="6"/>
  <c r="AN62" i="6"/>
  <c r="AM62" i="6"/>
  <c r="AL62" i="6"/>
  <c r="AK62" i="6"/>
  <c r="AJ62" i="6"/>
  <c r="AI62" i="6"/>
  <c r="AH62" i="6"/>
  <c r="AW61" i="6"/>
  <c r="AV61" i="6"/>
  <c r="AU61" i="6"/>
  <c r="AT61" i="6"/>
  <c r="AS61" i="6"/>
  <c r="AR61" i="6"/>
  <c r="AQ61" i="6"/>
  <c r="AP61" i="6"/>
  <c r="AO61" i="6"/>
  <c r="AN61" i="6"/>
  <c r="AM61" i="6"/>
  <c r="AL61" i="6"/>
  <c r="AK61" i="6"/>
  <c r="AJ61" i="6"/>
  <c r="AI61" i="6"/>
  <c r="AH61" i="6"/>
  <c r="AW60" i="6"/>
  <c r="AV60" i="6"/>
  <c r="AU60" i="6"/>
  <c r="AT60" i="6"/>
  <c r="AS60" i="6"/>
  <c r="AR60" i="6"/>
  <c r="AQ60" i="6"/>
  <c r="AP60" i="6"/>
  <c r="AO60" i="6"/>
  <c r="AN60" i="6"/>
  <c r="AM60" i="6"/>
  <c r="AL60" i="6"/>
  <c r="AK60" i="6"/>
  <c r="AJ60" i="6"/>
  <c r="AI60" i="6"/>
  <c r="AH60" i="6"/>
  <c r="AW59" i="6"/>
  <c r="AV59" i="6"/>
  <c r="AU59" i="6"/>
  <c r="AT59" i="6"/>
  <c r="AS59" i="6"/>
  <c r="AR59" i="6"/>
  <c r="AQ59" i="6"/>
  <c r="AP59" i="6"/>
  <c r="AO59" i="6"/>
  <c r="AN59" i="6"/>
  <c r="AM59" i="6"/>
  <c r="AL59" i="6"/>
  <c r="AK59" i="6"/>
  <c r="AJ59" i="6"/>
  <c r="AI59" i="6"/>
  <c r="AH59" i="6"/>
  <c r="AW58" i="6"/>
  <c r="AV58" i="6"/>
  <c r="AU58" i="6"/>
  <c r="AT58" i="6"/>
  <c r="AS58" i="6"/>
  <c r="AR58" i="6"/>
  <c r="AQ58" i="6"/>
  <c r="AP58" i="6"/>
  <c r="AO58" i="6"/>
  <c r="AN58" i="6"/>
  <c r="AM58" i="6"/>
  <c r="AL58" i="6"/>
  <c r="AK58" i="6"/>
  <c r="AJ58" i="6"/>
  <c r="AI58" i="6"/>
  <c r="AH58" i="6"/>
  <c r="AW57" i="6"/>
  <c r="AV57" i="6"/>
  <c r="AU57" i="6"/>
  <c r="AT57" i="6"/>
  <c r="AS57" i="6"/>
  <c r="AR57" i="6"/>
  <c r="AQ57" i="6"/>
  <c r="AP57" i="6"/>
  <c r="AO57" i="6"/>
  <c r="AN57" i="6"/>
  <c r="AM57" i="6"/>
  <c r="AL57" i="6"/>
  <c r="AK57" i="6"/>
  <c r="AJ57" i="6"/>
  <c r="AI57" i="6"/>
  <c r="AH57" i="6"/>
  <c r="AW56" i="6"/>
  <c r="AV56" i="6"/>
  <c r="AU56" i="6"/>
  <c r="AT56" i="6"/>
  <c r="AS56" i="6"/>
  <c r="AR56" i="6"/>
  <c r="AQ56" i="6"/>
  <c r="AP56" i="6"/>
  <c r="AO56" i="6"/>
  <c r="AN56" i="6"/>
  <c r="AM56" i="6"/>
  <c r="AL56" i="6"/>
  <c r="AK56" i="6"/>
  <c r="AJ56" i="6"/>
  <c r="AI56" i="6"/>
  <c r="AH56" i="6"/>
  <c r="AW55" i="6"/>
  <c r="AV55" i="6"/>
  <c r="AU55" i="6"/>
  <c r="AT55" i="6"/>
  <c r="AS55" i="6"/>
  <c r="AR55" i="6"/>
  <c r="AQ55" i="6"/>
  <c r="AP55" i="6"/>
  <c r="AO55" i="6"/>
  <c r="AN55" i="6"/>
  <c r="AM55" i="6"/>
  <c r="AL55" i="6"/>
  <c r="AK55" i="6"/>
  <c r="AJ55" i="6"/>
  <c r="AI55" i="6"/>
  <c r="AH55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AH54" i="6"/>
  <c r="AW53" i="6"/>
  <c r="AV53" i="6"/>
  <c r="AU53" i="6"/>
  <c r="AT53" i="6"/>
  <c r="AS53" i="6"/>
  <c r="AR53" i="6"/>
  <c r="AQ53" i="6"/>
  <c r="AP53" i="6"/>
  <c r="AO53" i="6"/>
  <c r="AN53" i="6"/>
  <c r="AM53" i="6"/>
  <c r="AL53" i="6"/>
  <c r="AK53" i="6"/>
  <c r="AJ53" i="6"/>
  <c r="AI53" i="6"/>
  <c r="AH53" i="6"/>
  <c r="AW52" i="6"/>
  <c r="AV52" i="6"/>
  <c r="AU52" i="6"/>
  <c r="AT52" i="6"/>
  <c r="AS52" i="6"/>
  <c r="AR52" i="6"/>
  <c r="AQ52" i="6"/>
  <c r="AP52" i="6"/>
  <c r="AO52" i="6"/>
  <c r="AN52" i="6"/>
  <c r="AM52" i="6"/>
  <c r="AL52" i="6"/>
  <c r="AK52" i="6"/>
  <c r="AJ52" i="6"/>
  <c r="AI52" i="6"/>
  <c r="AH52" i="6"/>
  <c r="AW51" i="6"/>
  <c r="AV51" i="6"/>
  <c r="AU51" i="6"/>
  <c r="AT51" i="6"/>
  <c r="AS51" i="6"/>
  <c r="AR51" i="6"/>
  <c r="AQ51" i="6"/>
  <c r="AP51" i="6"/>
  <c r="AO51" i="6"/>
  <c r="AN51" i="6"/>
  <c r="AM51" i="6"/>
  <c r="AL51" i="6"/>
  <c r="AK51" i="6"/>
  <c r="AJ51" i="6"/>
  <c r="AI51" i="6"/>
  <c r="AH51" i="6"/>
  <c r="AW50" i="6"/>
  <c r="AV50" i="6"/>
  <c r="AU50" i="6"/>
  <c r="AT50" i="6"/>
  <c r="AS50" i="6"/>
  <c r="AR50" i="6"/>
  <c r="AQ50" i="6"/>
  <c r="AP50" i="6"/>
  <c r="AO50" i="6"/>
  <c r="AN50" i="6"/>
  <c r="AM50" i="6"/>
  <c r="AL50" i="6"/>
  <c r="AK50" i="6"/>
  <c r="AJ50" i="6"/>
  <c r="AI50" i="6"/>
  <c r="AH50" i="6"/>
  <c r="AW49" i="6"/>
  <c r="AV49" i="6"/>
  <c r="AU49" i="6"/>
  <c r="AT49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W48" i="6"/>
  <c r="AV48" i="6"/>
  <c r="AU48" i="6"/>
  <c r="AT48" i="6"/>
  <c r="AS48" i="6"/>
  <c r="AR48" i="6"/>
  <c r="AQ48" i="6"/>
  <c r="AP48" i="6"/>
  <c r="AO48" i="6"/>
  <c r="AN48" i="6"/>
  <c r="AM48" i="6"/>
  <c r="AL48" i="6"/>
  <c r="AK48" i="6"/>
  <c r="AJ48" i="6"/>
  <c r="AI48" i="6"/>
  <c r="AH48" i="6"/>
  <c r="AW47" i="6"/>
  <c r="AV47" i="6"/>
  <c r="AU47" i="6"/>
  <c r="AT47" i="6"/>
  <c r="AS47" i="6"/>
  <c r="AR47" i="6"/>
  <c r="AQ47" i="6"/>
  <c r="AP47" i="6"/>
  <c r="AO47" i="6"/>
  <c r="AN47" i="6"/>
  <c r="AM47" i="6"/>
  <c r="AL47" i="6"/>
  <c r="AK47" i="6"/>
  <c r="AJ47" i="6"/>
  <c r="AI47" i="6"/>
  <c r="AH47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AK46" i="6"/>
  <c r="AJ46" i="6"/>
  <c r="AI46" i="6"/>
  <c r="AH46" i="6"/>
  <c r="AW45" i="6"/>
  <c r="AV45" i="6"/>
  <c r="AU45" i="6"/>
  <c r="AT45" i="6"/>
  <c r="AS45" i="6"/>
  <c r="AR45" i="6"/>
  <c r="AQ45" i="6"/>
  <c r="AP45" i="6"/>
  <c r="AO45" i="6"/>
  <c r="AN45" i="6"/>
  <c r="AM45" i="6"/>
  <c r="AL45" i="6"/>
  <c r="AK45" i="6"/>
  <c r="AJ45" i="6"/>
  <c r="AI45" i="6"/>
  <c r="AH45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AH44" i="6"/>
  <c r="AW43" i="6"/>
  <c r="AV43" i="6"/>
  <c r="AU43" i="6"/>
  <c r="AT43" i="6"/>
  <c r="AS43" i="6"/>
  <c r="AR43" i="6"/>
  <c r="AQ43" i="6"/>
  <c r="AP43" i="6"/>
  <c r="AO43" i="6"/>
  <c r="AN43" i="6"/>
  <c r="AM43" i="6"/>
  <c r="AL43" i="6"/>
  <c r="AK43" i="6"/>
  <c r="AJ43" i="6"/>
  <c r="AI43" i="6"/>
  <c r="AH43" i="6"/>
  <c r="AW42" i="6"/>
  <c r="AV42" i="6"/>
  <c r="AU42" i="6"/>
  <c r="AT42" i="6"/>
  <c r="AS42" i="6"/>
  <c r="AR42" i="6"/>
  <c r="AQ42" i="6"/>
  <c r="AP42" i="6"/>
  <c r="AO42" i="6"/>
  <c r="AN42" i="6"/>
  <c r="AM42" i="6"/>
  <c r="AL42" i="6"/>
  <c r="AK42" i="6"/>
  <c r="AJ42" i="6"/>
  <c r="AI42" i="6"/>
  <c r="AH42" i="6"/>
  <c r="AW41" i="6"/>
  <c r="AV41" i="6"/>
  <c r="AU41" i="6"/>
  <c r="AT41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W40" i="6"/>
  <c r="AV40" i="6"/>
  <c r="AU40" i="6"/>
  <c r="AT40" i="6"/>
  <c r="AS40" i="6"/>
  <c r="AR40" i="6"/>
  <c r="AQ40" i="6"/>
  <c r="AP40" i="6"/>
  <c r="AO40" i="6"/>
  <c r="AN40" i="6"/>
  <c r="AM40" i="6"/>
  <c r="AL40" i="6"/>
  <c r="AK40" i="6"/>
  <c r="AJ40" i="6"/>
  <c r="AI40" i="6"/>
  <c r="AH40" i="6"/>
  <c r="AW39" i="6"/>
  <c r="AV39" i="6"/>
  <c r="AU39" i="6"/>
  <c r="AT39" i="6"/>
  <c r="AS39" i="6"/>
  <c r="AR39" i="6"/>
  <c r="AQ39" i="6"/>
  <c r="AP39" i="6"/>
  <c r="AO39" i="6"/>
  <c r="AN39" i="6"/>
  <c r="AM39" i="6"/>
  <c r="AL39" i="6"/>
  <c r="AK39" i="6"/>
  <c r="AJ39" i="6"/>
  <c r="AI39" i="6"/>
  <c r="AH39" i="6"/>
  <c r="AW38" i="6"/>
  <c r="AV38" i="6"/>
  <c r="AU38" i="6"/>
  <c r="AT38" i="6"/>
  <c r="AS38" i="6"/>
  <c r="AR38" i="6"/>
  <c r="AQ38" i="6"/>
  <c r="AP38" i="6"/>
  <c r="AO38" i="6"/>
  <c r="AN38" i="6"/>
  <c r="AM38" i="6"/>
  <c r="AL38" i="6"/>
  <c r="AK38" i="6"/>
  <c r="AJ38" i="6"/>
  <c r="AI38" i="6"/>
  <c r="AH38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AK37" i="6"/>
  <c r="AJ37" i="6"/>
  <c r="AI37" i="6"/>
  <c r="AH37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W35" i="6"/>
  <c r="AV35" i="6"/>
  <c r="AU35" i="6"/>
  <c r="AT35" i="6"/>
  <c r="AS35" i="6"/>
  <c r="AR35" i="6"/>
  <c r="AQ35" i="6"/>
  <c r="AP35" i="6"/>
  <c r="AO35" i="6"/>
  <c r="AN35" i="6"/>
  <c r="AM35" i="6"/>
  <c r="AL35" i="6"/>
  <c r="AK35" i="6"/>
  <c r="AJ35" i="6"/>
  <c r="AI35" i="6"/>
  <c r="AH35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AH34" i="6"/>
  <c r="AW33" i="6"/>
  <c r="AV33" i="6"/>
  <c r="AU33" i="6"/>
  <c r="AT33" i="6"/>
  <c r="AS33" i="6"/>
  <c r="AR33" i="6"/>
  <c r="AQ33" i="6"/>
  <c r="AP33" i="6"/>
  <c r="AO33" i="6"/>
  <c r="AN33" i="6"/>
  <c r="AM33" i="6"/>
  <c r="AL33" i="6"/>
  <c r="AK33" i="6"/>
  <c r="AJ33" i="6"/>
  <c r="AI33" i="6"/>
  <c r="AH33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AK32" i="6"/>
  <c r="AJ32" i="6"/>
  <c r="AI32" i="6"/>
  <c r="AH32" i="6"/>
  <c r="AW31" i="6"/>
  <c r="AV31" i="6"/>
  <c r="AU31" i="6"/>
  <c r="AT31" i="6"/>
  <c r="AS31" i="6"/>
  <c r="AR31" i="6"/>
  <c r="AQ31" i="6"/>
  <c r="AP31" i="6"/>
  <c r="AO31" i="6"/>
  <c r="AN31" i="6"/>
  <c r="AM31" i="6"/>
  <c r="AL31" i="6"/>
  <c r="AK31" i="6"/>
  <c r="AJ31" i="6"/>
  <c r="AI31" i="6"/>
  <c r="AH31" i="6"/>
  <c r="AW30" i="6"/>
  <c r="AV30" i="6"/>
  <c r="AU30" i="6"/>
  <c r="AT30" i="6"/>
  <c r="AS30" i="6"/>
  <c r="AR30" i="6"/>
  <c r="AQ30" i="6"/>
  <c r="AP30" i="6"/>
  <c r="AO30" i="6"/>
  <c r="AN30" i="6"/>
  <c r="AM30" i="6"/>
  <c r="AL30" i="6"/>
  <c r="AK30" i="6"/>
  <c r="AJ30" i="6"/>
  <c r="AI30" i="6"/>
  <c r="AH30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W28" i="6"/>
  <c r="AV28" i="6"/>
  <c r="AU28" i="6"/>
  <c r="AT28" i="6"/>
  <c r="AS28" i="6"/>
  <c r="AR28" i="6"/>
  <c r="AQ28" i="6"/>
  <c r="AP28" i="6"/>
  <c r="AO28" i="6"/>
  <c r="AN28" i="6"/>
  <c r="AM28" i="6"/>
  <c r="AL28" i="6"/>
  <c r="AK28" i="6"/>
  <c r="AJ28" i="6"/>
  <c r="AI28" i="6"/>
  <c r="AH28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AK27" i="6"/>
  <c r="AJ27" i="6"/>
  <c r="AI27" i="6"/>
  <c r="AH27" i="6"/>
  <c r="AW26" i="6"/>
  <c r="AV26" i="6"/>
  <c r="AU26" i="6"/>
  <c r="AT26" i="6"/>
  <c r="AS26" i="6"/>
  <c r="AR26" i="6"/>
  <c r="AQ26" i="6"/>
  <c r="AP26" i="6"/>
  <c r="AO26" i="6"/>
  <c r="AN26" i="6"/>
  <c r="AM26" i="6"/>
  <c r="AL26" i="6"/>
  <c r="AK26" i="6"/>
  <c r="AJ26" i="6"/>
  <c r="AI26" i="6"/>
  <c r="AH26" i="6"/>
  <c r="AW25" i="6"/>
  <c r="AV25" i="6"/>
  <c r="AU25" i="6"/>
  <c r="AT25" i="6"/>
  <c r="AS25" i="6"/>
  <c r="AR25" i="6"/>
  <c r="AQ25" i="6"/>
  <c r="AP25" i="6"/>
  <c r="AO25" i="6"/>
  <c r="AN25" i="6"/>
  <c r="AM25" i="6"/>
  <c r="AL25" i="6"/>
  <c r="AK25" i="6"/>
  <c r="AJ25" i="6"/>
  <c r="AI25" i="6"/>
  <c r="AH25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W23" i="6"/>
  <c r="AV23" i="6"/>
  <c r="AU23" i="6"/>
  <c r="AT23" i="6"/>
  <c r="AS23" i="6"/>
  <c r="AR23" i="6"/>
  <c r="AQ23" i="6"/>
  <c r="AP23" i="6"/>
  <c r="AO23" i="6"/>
  <c r="AN23" i="6"/>
  <c r="AM23" i="6"/>
  <c r="AL23" i="6"/>
  <c r="AK23" i="6"/>
  <c r="AJ23" i="6"/>
  <c r="AI23" i="6"/>
  <c r="AH23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AI22" i="6"/>
  <c r="AH22" i="6"/>
  <c r="AW21" i="6"/>
  <c r="AV21" i="6"/>
  <c r="AU21" i="6"/>
  <c r="AT21" i="6"/>
  <c r="AS21" i="6"/>
  <c r="AR21" i="6"/>
  <c r="AQ21" i="6"/>
  <c r="AP21" i="6"/>
  <c r="AO21" i="6"/>
  <c r="AN21" i="6"/>
  <c r="AM21" i="6"/>
  <c r="AL21" i="6"/>
  <c r="AK21" i="6"/>
  <c r="AJ21" i="6"/>
  <c r="AI21" i="6"/>
  <c r="AH21" i="6"/>
  <c r="AW20" i="6"/>
  <c r="AV20" i="6"/>
  <c r="AU20" i="6"/>
  <c r="AT20" i="6"/>
  <c r="AS20" i="6"/>
  <c r="AR20" i="6"/>
  <c r="AQ20" i="6"/>
  <c r="AP20" i="6"/>
  <c r="AO20" i="6"/>
  <c r="AN20" i="6"/>
  <c r="AM20" i="6"/>
  <c r="AL20" i="6"/>
  <c r="AK20" i="6"/>
  <c r="AJ20" i="6"/>
  <c r="AI20" i="6"/>
  <c r="AH20" i="6"/>
  <c r="AW19" i="6"/>
  <c r="AV19" i="6"/>
  <c r="AU19" i="6"/>
  <c r="AT19" i="6"/>
  <c r="AS19" i="6"/>
  <c r="AR19" i="6"/>
  <c r="AQ19" i="6"/>
  <c r="AP19" i="6"/>
  <c r="AO19" i="6"/>
  <c r="AN19" i="6"/>
  <c r="AM19" i="6"/>
  <c r="AL19" i="6"/>
  <c r="AK19" i="6"/>
  <c r="AJ19" i="6"/>
  <c r="AI19" i="6"/>
  <c r="AH19" i="6"/>
  <c r="AW18" i="6"/>
  <c r="AV18" i="6"/>
  <c r="AU18" i="6"/>
  <c r="AT18" i="6"/>
  <c r="AS18" i="6"/>
  <c r="AR18" i="6"/>
  <c r="AQ18" i="6"/>
  <c r="AP18" i="6"/>
  <c r="AO18" i="6"/>
  <c r="AN18" i="6"/>
  <c r="AM18" i="6"/>
  <c r="AL18" i="6"/>
  <c r="AK18" i="6"/>
  <c r="AJ18" i="6"/>
  <c r="AI18" i="6"/>
  <c r="AH18" i="6"/>
  <c r="AW17" i="6"/>
  <c r="AV17" i="6"/>
  <c r="AU17" i="6"/>
  <c r="AT17" i="6"/>
  <c r="AS17" i="6"/>
  <c r="AR17" i="6"/>
  <c r="AQ17" i="6"/>
  <c r="AP17" i="6"/>
  <c r="AO17" i="6"/>
  <c r="AN17" i="6"/>
  <c r="AM17" i="6"/>
  <c r="AL17" i="6"/>
  <c r="AK17" i="6"/>
  <c r="AJ17" i="6"/>
  <c r="AI17" i="6"/>
  <c r="AH17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W15" i="6"/>
  <c r="AV15" i="6"/>
  <c r="AU15" i="6"/>
  <c r="AT15" i="6"/>
  <c r="AS15" i="6"/>
  <c r="AR15" i="6"/>
  <c r="AQ15" i="6"/>
  <c r="AP15" i="6"/>
  <c r="AO15" i="6"/>
  <c r="AN15" i="6"/>
  <c r="AM15" i="6"/>
  <c r="AL15" i="6"/>
  <c r="AK15" i="6"/>
  <c r="AJ15" i="6"/>
  <c r="AI15" i="6"/>
  <c r="AH15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W13" i="6"/>
  <c r="AV13" i="6"/>
  <c r="AU13" i="6"/>
  <c r="AT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W12" i="6"/>
  <c r="AV12" i="6"/>
  <c r="AU12" i="6"/>
  <c r="AT12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W11" i="6"/>
  <c r="AV11" i="6"/>
  <c r="AU11" i="6"/>
  <c r="AT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W10" i="6"/>
  <c r="AV10" i="6"/>
  <c r="AU10" i="6"/>
  <c r="AT10" i="6"/>
  <c r="AS10" i="6"/>
  <c r="AR10" i="6"/>
  <c r="AQ10" i="6"/>
  <c r="AP10" i="6"/>
  <c r="AO10" i="6"/>
  <c r="AN10" i="6"/>
  <c r="AM10" i="6"/>
  <c r="AL10" i="6"/>
  <c r="AK10" i="6"/>
  <c r="AJ10" i="6"/>
  <c r="AI10" i="6"/>
  <c r="AH10" i="6"/>
  <c r="AW9" i="6"/>
  <c r="AV9" i="6"/>
  <c r="AU9" i="6"/>
  <c r="AT9" i="6"/>
  <c r="AS9" i="6"/>
  <c r="AR9" i="6"/>
  <c r="AQ9" i="6"/>
  <c r="AP9" i="6"/>
  <c r="AO9" i="6"/>
  <c r="AN9" i="6"/>
  <c r="AM9" i="6"/>
  <c r="AL9" i="6"/>
  <c r="AK9" i="6"/>
  <c r="AJ9" i="6"/>
  <c r="AI9" i="6"/>
  <c r="AH9" i="6"/>
  <c r="AW8" i="6"/>
  <c r="AV8" i="6"/>
  <c r="AU8" i="6"/>
  <c r="AT8" i="6"/>
  <c r="AS8" i="6"/>
  <c r="AR8" i="6"/>
  <c r="AQ8" i="6"/>
  <c r="AP8" i="6"/>
  <c r="AO8" i="6"/>
  <c r="AN8" i="6"/>
  <c r="AM8" i="6"/>
  <c r="AL8" i="6"/>
  <c r="AK8" i="6"/>
  <c r="AJ8" i="6"/>
  <c r="AI8" i="6"/>
  <c r="AH8" i="6"/>
  <c r="AG198" i="6"/>
  <c r="AG199" i="6"/>
  <c r="AG200" i="6"/>
  <c r="AG201" i="6"/>
  <c r="AG202" i="6"/>
  <c r="AG203" i="6"/>
  <c r="AG204" i="6"/>
  <c r="AG205" i="6"/>
  <c r="AG206" i="6"/>
  <c r="AG207" i="6"/>
  <c r="AG20" i="6"/>
  <c r="AG21" i="6"/>
  <c r="AG22" i="6"/>
  <c r="AG23" i="6"/>
  <c r="AG24" i="6"/>
  <c r="AG25" i="6"/>
  <c r="AG26" i="6"/>
  <c r="AG27" i="6"/>
  <c r="AG28" i="6"/>
  <c r="AG29" i="6"/>
  <c r="AG30" i="6"/>
  <c r="AG31" i="6"/>
  <c r="AG32" i="6"/>
  <c r="AG33" i="6"/>
  <c r="AG34" i="6"/>
  <c r="AG35" i="6"/>
  <c r="AG36" i="6"/>
  <c r="AG37" i="6"/>
  <c r="AG38" i="6"/>
  <c r="AG39" i="6"/>
  <c r="AG40" i="6"/>
  <c r="AG41" i="6"/>
  <c r="AG42" i="6"/>
  <c r="AG43" i="6"/>
  <c r="AG44" i="6"/>
  <c r="AG45" i="6"/>
  <c r="AG46" i="6"/>
  <c r="AG47" i="6"/>
  <c r="AG48" i="6"/>
  <c r="AG49" i="6"/>
  <c r="AG50" i="6"/>
  <c r="AG51" i="6"/>
  <c r="AG52" i="6"/>
  <c r="AG53" i="6"/>
  <c r="AG54" i="6"/>
  <c r="AG55" i="6"/>
  <c r="AG56" i="6"/>
  <c r="AG57" i="6"/>
  <c r="AG58" i="6"/>
  <c r="AG59" i="6"/>
  <c r="AG60" i="6"/>
  <c r="AG61" i="6"/>
  <c r="AG62" i="6"/>
  <c r="AG63" i="6"/>
  <c r="AG64" i="6"/>
  <c r="AG65" i="6"/>
  <c r="AG66" i="6"/>
  <c r="AG67" i="6"/>
  <c r="AG68" i="6"/>
  <c r="AG69" i="6"/>
  <c r="AG70" i="6"/>
  <c r="AG71" i="6"/>
  <c r="AG72" i="6"/>
  <c r="AG73" i="6"/>
  <c r="AG74" i="6"/>
  <c r="AG75" i="6"/>
  <c r="AG76" i="6"/>
  <c r="AG77" i="6"/>
  <c r="AG78" i="6"/>
  <c r="AG79" i="6"/>
  <c r="AG80" i="6"/>
  <c r="AG81" i="6"/>
  <c r="AG82" i="6"/>
  <c r="AG83" i="6"/>
  <c r="AG84" i="6"/>
  <c r="AG85" i="6"/>
  <c r="AG86" i="6"/>
  <c r="AG87" i="6"/>
  <c r="AG88" i="6"/>
  <c r="AG89" i="6"/>
  <c r="AG90" i="6"/>
  <c r="AG91" i="6"/>
  <c r="AG92" i="6"/>
  <c r="AG93" i="6"/>
  <c r="AG94" i="6"/>
  <c r="AG95" i="6"/>
  <c r="AG96" i="6"/>
  <c r="AG97" i="6"/>
  <c r="AG98" i="6"/>
  <c r="AG99" i="6"/>
  <c r="AG100" i="6"/>
  <c r="AG101" i="6"/>
  <c r="AG102" i="6"/>
  <c r="AG103" i="6"/>
  <c r="AG104" i="6"/>
  <c r="AG105" i="6"/>
  <c r="AG106" i="6"/>
  <c r="AG107" i="6"/>
  <c r="AG108" i="6"/>
  <c r="AG109" i="6"/>
  <c r="AG110" i="6"/>
  <c r="AG111" i="6"/>
  <c r="AG112" i="6"/>
  <c r="AG113" i="6"/>
  <c r="AG114" i="6"/>
  <c r="AG115" i="6"/>
  <c r="AG116" i="6"/>
  <c r="AG117" i="6"/>
  <c r="AG118" i="6"/>
  <c r="AG119" i="6"/>
  <c r="AG120" i="6"/>
  <c r="AG121" i="6"/>
  <c r="AG122" i="6"/>
  <c r="AG123" i="6"/>
  <c r="AG124" i="6"/>
  <c r="AG125" i="6"/>
  <c r="AG126" i="6"/>
  <c r="AG127" i="6"/>
  <c r="AG128" i="6"/>
  <c r="AG129" i="6"/>
  <c r="AG130" i="6"/>
  <c r="AG131" i="6"/>
  <c r="AG132" i="6"/>
  <c r="AG133" i="6"/>
  <c r="AG134" i="6"/>
  <c r="AG135" i="6"/>
  <c r="AG136" i="6"/>
  <c r="AG137" i="6"/>
  <c r="AG138" i="6"/>
  <c r="AG139" i="6"/>
  <c r="AG140" i="6"/>
  <c r="AG141" i="6"/>
  <c r="AG142" i="6"/>
  <c r="AG143" i="6"/>
  <c r="AG144" i="6"/>
  <c r="AG145" i="6"/>
  <c r="AG146" i="6"/>
  <c r="AG147" i="6"/>
  <c r="AG148" i="6"/>
  <c r="AG149" i="6"/>
  <c r="AG150" i="6"/>
  <c r="AG151" i="6"/>
  <c r="AG152" i="6"/>
  <c r="AG153" i="6"/>
  <c r="AG154" i="6"/>
  <c r="AG155" i="6"/>
  <c r="AG156" i="6"/>
  <c r="AG157" i="6"/>
  <c r="AG158" i="6"/>
  <c r="AG159" i="6"/>
  <c r="AG160" i="6"/>
  <c r="AG161" i="6"/>
  <c r="AG162" i="6"/>
  <c r="AG163" i="6"/>
  <c r="AG164" i="6"/>
  <c r="AG165" i="6"/>
  <c r="AG166" i="6"/>
  <c r="AG167" i="6"/>
  <c r="AG168" i="6"/>
  <c r="AG169" i="6"/>
  <c r="AG170" i="6"/>
  <c r="AG171" i="6"/>
  <c r="AG172" i="6"/>
  <c r="AG173" i="6"/>
  <c r="AG174" i="6"/>
  <c r="AG175" i="6"/>
  <c r="AG176" i="6"/>
  <c r="AG177" i="6"/>
  <c r="AG178" i="6"/>
  <c r="AG179" i="6"/>
  <c r="AG180" i="6"/>
  <c r="AG181" i="6"/>
  <c r="AG182" i="6"/>
  <c r="AG183" i="6"/>
  <c r="AG184" i="6"/>
  <c r="AG185" i="6"/>
  <c r="AG186" i="6"/>
  <c r="AG187" i="6"/>
  <c r="AG188" i="6"/>
  <c r="AG189" i="6"/>
  <c r="AG190" i="6"/>
  <c r="AG191" i="6"/>
  <c r="AG192" i="6"/>
  <c r="AG193" i="6"/>
  <c r="AG194" i="6"/>
  <c r="AG195" i="6"/>
  <c r="AG196" i="6"/>
  <c r="AG197" i="6"/>
  <c r="AG9" i="6"/>
  <c r="AG10" i="6"/>
  <c r="AG11" i="6"/>
  <c r="AG12" i="6"/>
  <c r="AG13" i="6"/>
  <c r="AG14" i="6"/>
  <c r="AG15" i="6"/>
  <c r="AG16" i="6"/>
  <c r="AG17" i="6"/>
  <c r="AG18" i="6"/>
  <c r="AG19" i="6"/>
  <c r="AG8" i="6"/>
  <c r="K210" i="25"/>
  <c r="K209" i="25"/>
  <c r="K208" i="25"/>
  <c r="K207" i="25"/>
  <c r="K206" i="25"/>
  <c r="K205" i="25"/>
  <c r="K204" i="25"/>
  <c r="K203" i="25"/>
  <c r="K202" i="25"/>
  <c r="K201" i="25"/>
  <c r="K200" i="25"/>
  <c r="K199" i="25"/>
  <c r="K198" i="25"/>
  <c r="K197" i="25"/>
  <c r="K196" i="25"/>
  <c r="K195" i="25"/>
  <c r="K194" i="25"/>
  <c r="K193" i="25"/>
  <c r="K192" i="25"/>
  <c r="K191" i="25"/>
  <c r="K190" i="25"/>
  <c r="K189" i="25"/>
  <c r="K188" i="25"/>
  <c r="K187" i="25"/>
  <c r="K186" i="25"/>
  <c r="K185" i="25"/>
  <c r="K184" i="25"/>
  <c r="K183" i="25"/>
  <c r="K182" i="25"/>
  <c r="K181" i="25"/>
  <c r="K180" i="25"/>
  <c r="K179" i="25"/>
  <c r="K178" i="25"/>
  <c r="K177" i="25"/>
  <c r="K176" i="25"/>
  <c r="K175" i="25"/>
  <c r="K174" i="25"/>
  <c r="K173" i="25"/>
  <c r="K172" i="25"/>
  <c r="K171" i="25"/>
  <c r="K170" i="25"/>
  <c r="K169" i="25"/>
  <c r="K168" i="25"/>
  <c r="K167" i="25"/>
  <c r="K166" i="25"/>
  <c r="K165" i="25"/>
  <c r="K164" i="25"/>
  <c r="K163" i="25"/>
  <c r="K162" i="25"/>
  <c r="K161" i="25"/>
  <c r="K160" i="25"/>
  <c r="K159" i="25"/>
  <c r="K158" i="25"/>
  <c r="K157" i="25"/>
  <c r="K156" i="25"/>
  <c r="K155" i="25"/>
  <c r="K154" i="25"/>
  <c r="K153" i="25"/>
  <c r="K152" i="25"/>
  <c r="K151" i="25"/>
  <c r="K150" i="25"/>
  <c r="K149" i="25"/>
  <c r="K148" i="25"/>
  <c r="K147" i="25"/>
  <c r="K146" i="25"/>
  <c r="K145" i="25"/>
  <c r="K144" i="25"/>
  <c r="K143" i="25"/>
  <c r="K142" i="25"/>
  <c r="K141" i="25"/>
  <c r="K140" i="25"/>
  <c r="K139" i="25"/>
  <c r="K138" i="25"/>
  <c r="K137" i="25"/>
  <c r="K136" i="25"/>
  <c r="K135" i="25"/>
  <c r="K134" i="25"/>
  <c r="K133" i="25"/>
  <c r="K132" i="25"/>
  <c r="K131" i="25"/>
  <c r="K130" i="25"/>
  <c r="K129" i="25"/>
  <c r="K128" i="25"/>
  <c r="K127" i="25"/>
  <c r="K126" i="25"/>
  <c r="K125" i="25"/>
  <c r="K124" i="25"/>
  <c r="K123" i="25"/>
  <c r="K122" i="25"/>
  <c r="K121" i="25"/>
  <c r="K120" i="25"/>
  <c r="K119" i="25"/>
  <c r="K118" i="25"/>
  <c r="K117" i="25"/>
  <c r="K116" i="25"/>
  <c r="K115" i="25"/>
  <c r="K114" i="25"/>
  <c r="K113" i="25"/>
  <c r="K112" i="25"/>
  <c r="K111" i="25"/>
  <c r="K110" i="25"/>
  <c r="K109" i="25"/>
  <c r="K108" i="25"/>
  <c r="K107" i="25"/>
  <c r="K106" i="25"/>
  <c r="K105" i="25"/>
  <c r="K104" i="25"/>
  <c r="K103" i="25"/>
  <c r="K102" i="25"/>
  <c r="K101" i="25"/>
  <c r="K100" i="25"/>
  <c r="K99" i="25"/>
  <c r="K98" i="25"/>
  <c r="K97" i="25"/>
  <c r="K96" i="25"/>
  <c r="K95" i="25"/>
  <c r="K94" i="25"/>
  <c r="K93" i="25"/>
  <c r="K92" i="25"/>
  <c r="K91" i="25"/>
  <c r="K90" i="25"/>
  <c r="K89" i="25"/>
  <c r="K88" i="25"/>
  <c r="K87" i="25"/>
  <c r="K86" i="25"/>
  <c r="K85" i="25"/>
  <c r="K84" i="25"/>
  <c r="K83" i="25"/>
  <c r="K82" i="25"/>
  <c r="K81" i="25"/>
  <c r="K80" i="25"/>
  <c r="K79" i="25"/>
  <c r="K78" i="25"/>
  <c r="K77" i="25"/>
  <c r="K76" i="25"/>
  <c r="K75" i="25"/>
  <c r="K74" i="25"/>
  <c r="K73" i="25"/>
  <c r="K72" i="25"/>
  <c r="K71" i="25"/>
  <c r="K70" i="25"/>
  <c r="K69" i="25"/>
  <c r="K68" i="25"/>
  <c r="K67" i="25"/>
  <c r="K66" i="25"/>
  <c r="K65" i="25"/>
  <c r="K64" i="25"/>
  <c r="K63" i="25"/>
  <c r="K62" i="25"/>
  <c r="K61" i="25"/>
  <c r="K60" i="25"/>
  <c r="K59" i="25"/>
  <c r="K58" i="25"/>
  <c r="K57" i="25"/>
  <c r="K56" i="25"/>
  <c r="K55" i="25"/>
  <c r="K54" i="25"/>
  <c r="K53" i="25"/>
  <c r="K52" i="25"/>
  <c r="K51" i="25"/>
  <c r="K50" i="25"/>
  <c r="K49" i="25"/>
  <c r="K48" i="25"/>
  <c r="K47" i="25"/>
  <c r="K46" i="25"/>
  <c r="K45" i="25"/>
  <c r="K44" i="25"/>
  <c r="K43" i="25"/>
  <c r="K42" i="25"/>
  <c r="K41" i="25"/>
  <c r="K40" i="25"/>
  <c r="K39" i="25"/>
  <c r="K38" i="25"/>
  <c r="K37" i="25"/>
  <c r="K36" i="25"/>
  <c r="K35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K14" i="25"/>
  <c r="K13" i="25"/>
  <c r="K12" i="25"/>
  <c r="K11" i="25"/>
  <c r="K210" i="28"/>
  <c r="K209" i="28"/>
  <c r="K208" i="28"/>
  <c r="K207" i="28"/>
  <c r="K206" i="28"/>
  <c r="K205" i="28"/>
  <c r="K204" i="28"/>
  <c r="K203" i="28"/>
  <c r="K202" i="28"/>
  <c r="K201" i="28"/>
  <c r="K200" i="28"/>
  <c r="K199" i="28"/>
  <c r="K198" i="28"/>
  <c r="K197" i="28"/>
  <c r="K196" i="28"/>
  <c r="K195" i="28"/>
  <c r="K194" i="28"/>
  <c r="K193" i="28"/>
  <c r="K192" i="28"/>
  <c r="K191" i="28"/>
  <c r="K190" i="28"/>
  <c r="K189" i="28"/>
  <c r="K188" i="28"/>
  <c r="K187" i="28"/>
  <c r="K186" i="28"/>
  <c r="K185" i="28"/>
  <c r="K184" i="28"/>
  <c r="K183" i="28"/>
  <c r="K182" i="28"/>
  <c r="K181" i="28"/>
  <c r="K180" i="28"/>
  <c r="K179" i="28"/>
  <c r="K178" i="28"/>
  <c r="K177" i="28"/>
  <c r="K176" i="28"/>
  <c r="K175" i="28"/>
  <c r="K174" i="28"/>
  <c r="K173" i="28"/>
  <c r="K172" i="28"/>
  <c r="K171" i="28"/>
  <c r="K170" i="28"/>
  <c r="K169" i="28"/>
  <c r="K168" i="28"/>
  <c r="K167" i="28"/>
  <c r="K166" i="28"/>
  <c r="K165" i="28"/>
  <c r="K164" i="28"/>
  <c r="K163" i="28"/>
  <c r="K162" i="28"/>
  <c r="K161" i="28"/>
  <c r="K160" i="28"/>
  <c r="K159" i="28"/>
  <c r="K158" i="28"/>
  <c r="K157" i="28"/>
  <c r="K156" i="28"/>
  <c r="K155" i="28"/>
  <c r="K154" i="28"/>
  <c r="K153" i="28"/>
  <c r="K152" i="28"/>
  <c r="K151" i="28"/>
  <c r="K150" i="28"/>
  <c r="K149" i="28"/>
  <c r="K148" i="28"/>
  <c r="K147" i="28"/>
  <c r="K146" i="28"/>
  <c r="K145" i="28"/>
  <c r="K144" i="28"/>
  <c r="K143" i="28"/>
  <c r="K142" i="28"/>
  <c r="K141" i="28"/>
  <c r="K140" i="28"/>
  <c r="K139" i="28"/>
  <c r="K138" i="28"/>
  <c r="K137" i="28"/>
  <c r="K136" i="28"/>
  <c r="K135" i="28"/>
  <c r="K134" i="28"/>
  <c r="K133" i="28"/>
  <c r="K132" i="28"/>
  <c r="K131" i="28"/>
  <c r="K130" i="28"/>
  <c r="K129" i="28"/>
  <c r="K128" i="28"/>
  <c r="K127" i="28"/>
  <c r="K126" i="28"/>
  <c r="K125" i="28"/>
  <c r="K124" i="28"/>
  <c r="K123" i="28"/>
  <c r="K122" i="28"/>
  <c r="K121" i="28"/>
  <c r="K120" i="28"/>
  <c r="K119" i="28"/>
  <c r="K118" i="28"/>
  <c r="K117" i="28"/>
  <c r="K116" i="28"/>
  <c r="K115" i="28"/>
  <c r="K114" i="28"/>
  <c r="K113" i="28"/>
  <c r="K112" i="28"/>
  <c r="K111" i="28"/>
  <c r="K110" i="28"/>
  <c r="K109" i="28"/>
  <c r="K108" i="28"/>
  <c r="K107" i="28"/>
  <c r="K106" i="28"/>
  <c r="K105" i="28"/>
  <c r="K104" i="28"/>
  <c r="K103" i="28"/>
  <c r="K102" i="28"/>
  <c r="K101" i="28"/>
  <c r="K100" i="28"/>
  <c r="K99" i="28"/>
  <c r="K98" i="28"/>
  <c r="K97" i="28"/>
  <c r="K96" i="28"/>
  <c r="K95" i="28"/>
  <c r="K94" i="28"/>
  <c r="K93" i="28"/>
  <c r="K92" i="28"/>
  <c r="K91" i="28"/>
  <c r="K90" i="28"/>
  <c r="K89" i="28"/>
  <c r="K88" i="28"/>
  <c r="K87" i="28"/>
  <c r="K86" i="28"/>
  <c r="K85" i="28"/>
  <c r="K84" i="28"/>
  <c r="K83" i="28"/>
  <c r="K82" i="28"/>
  <c r="K81" i="28"/>
  <c r="K80" i="28"/>
  <c r="K79" i="28"/>
  <c r="K78" i="28"/>
  <c r="K77" i="28"/>
  <c r="K76" i="28"/>
  <c r="K75" i="28"/>
  <c r="K74" i="28"/>
  <c r="K73" i="28"/>
  <c r="K72" i="28"/>
  <c r="K71" i="28"/>
  <c r="K70" i="28"/>
  <c r="K69" i="28"/>
  <c r="K68" i="28"/>
  <c r="K67" i="28"/>
  <c r="K66" i="28"/>
  <c r="K65" i="28"/>
  <c r="K64" i="28"/>
  <c r="K63" i="28"/>
  <c r="K62" i="28"/>
  <c r="K61" i="28"/>
  <c r="K60" i="28"/>
  <c r="K59" i="28"/>
  <c r="K58" i="28"/>
  <c r="K57" i="28"/>
  <c r="K56" i="28"/>
  <c r="K55" i="28"/>
  <c r="K54" i="28"/>
  <c r="K53" i="28"/>
  <c r="K52" i="28"/>
  <c r="K51" i="28"/>
  <c r="K50" i="28"/>
  <c r="K49" i="28"/>
  <c r="K48" i="28"/>
  <c r="K47" i="28"/>
  <c r="K46" i="28"/>
  <c r="K45" i="28"/>
  <c r="K44" i="28"/>
  <c r="K43" i="28"/>
  <c r="K42" i="28"/>
  <c r="K41" i="28"/>
  <c r="K40" i="28"/>
  <c r="K39" i="28"/>
  <c r="K38" i="28"/>
  <c r="K37" i="28"/>
  <c r="K36" i="28"/>
  <c r="K35" i="28"/>
  <c r="K34" i="28"/>
  <c r="K33" i="28"/>
  <c r="K32" i="28"/>
  <c r="K31" i="28"/>
  <c r="K30" i="28"/>
  <c r="K29" i="28"/>
  <c r="K28" i="28"/>
  <c r="K27" i="28"/>
  <c r="K26" i="28"/>
  <c r="K25" i="28"/>
  <c r="K24" i="28"/>
  <c r="K23" i="28"/>
  <c r="K22" i="28"/>
  <c r="K21" i="28"/>
  <c r="K20" i="28"/>
  <c r="K19" i="28"/>
  <c r="K18" i="28"/>
  <c r="K17" i="28"/>
  <c r="K16" i="28"/>
  <c r="K15" i="28"/>
  <c r="K14" i="28"/>
  <c r="K13" i="28"/>
  <c r="K12" i="28"/>
  <c r="K11" i="28"/>
  <c r="K210" i="27"/>
  <c r="K209" i="27"/>
  <c r="K208" i="27"/>
  <c r="K207" i="27"/>
  <c r="K206" i="27"/>
  <c r="K205" i="27"/>
  <c r="K204" i="27"/>
  <c r="K203" i="27"/>
  <c r="K202" i="27"/>
  <c r="K201" i="27"/>
  <c r="K200" i="27"/>
  <c r="K199" i="27"/>
  <c r="K198" i="27"/>
  <c r="K197" i="27"/>
  <c r="K196" i="27"/>
  <c r="K195" i="27"/>
  <c r="K194" i="27"/>
  <c r="K193" i="27"/>
  <c r="K192" i="27"/>
  <c r="K191" i="27"/>
  <c r="K190" i="27"/>
  <c r="K189" i="27"/>
  <c r="K188" i="27"/>
  <c r="K187" i="27"/>
  <c r="K186" i="27"/>
  <c r="K185" i="27"/>
  <c r="K184" i="27"/>
  <c r="K183" i="27"/>
  <c r="K182" i="27"/>
  <c r="K181" i="27"/>
  <c r="K180" i="27"/>
  <c r="K179" i="27"/>
  <c r="K178" i="27"/>
  <c r="K177" i="27"/>
  <c r="K176" i="27"/>
  <c r="K175" i="27"/>
  <c r="K174" i="27"/>
  <c r="K173" i="27"/>
  <c r="K172" i="27"/>
  <c r="K171" i="27"/>
  <c r="K170" i="27"/>
  <c r="K169" i="27"/>
  <c r="K168" i="27"/>
  <c r="K167" i="27"/>
  <c r="K166" i="27"/>
  <c r="K165" i="27"/>
  <c r="K164" i="27"/>
  <c r="K163" i="27"/>
  <c r="K162" i="27"/>
  <c r="K161" i="27"/>
  <c r="K160" i="27"/>
  <c r="K159" i="27"/>
  <c r="K158" i="27"/>
  <c r="K157" i="27"/>
  <c r="K156" i="27"/>
  <c r="K155" i="27"/>
  <c r="K154" i="27"/>
  <c r="K153" i="27"/>
  <c r="K152" i="27"/>
  <c r="K151" i="27"/>
  <c r="K150" i="27"/>
  <c r="K149" i="27"/>
  <c r="K148" i="27"/>
  <c r="K147" i="27"/>
  <c r="K146" i="27"/>
  <c r="K145" i="27"/>
  <c r="K144" i="27"/>
  <c r="K143" i="27"/>
  <c r="K142" i="27"/>
  <c r="K141" i="27"/>
  <c r="K140" i="27"/>
  <c r="K139" i="27"/>
  <c r="K138" i="27"/>
  <c r="K137" i="27"/>
  <c r="K136" i="27"/>
  <c r="K135" i="27"/>
  <c r="K134" i="27"/>
  <c r="K133" i="27"/>
  <c r="K132" i="27"/>
  <c r="K131" i="27"/>
  <c r="K130" i="27"/>
  <c r="K129" i="27"/>
  <c r="K128" i="27"/>
  <c r="K127" i="27"/>
  <c r="K126" i="27"/>
  <c r="K125" i="27"/>
  <c r="K124" i="27"/>
  <c r="K123" i="27"/>
  <c r="K122" i="27"/>
  <c r="K121" i="27"/>
  <c r="K120" i="27"/>
  <c r="K119" i="27"/>
  <c r="K118" i="27"/>
  <c r="K117" i="27"/>
  <c r="K116" i="27"/>
  <c r="K115" i="27"/>
  <c r="K114" i="27"/>
  <c r="K113" i="27"/>
  <c r="K112" i="27"/>
  <c r="K111" i="27"/>
  <c r="K110" i="27"/>
  <c r="K109" i="27"/>
  <c r="K108" i="27"/>
  <c r="K107" i="27"/>
  <c r="K106" i="27"/>
  <c r="K105" i="27"/>
  <c r="K104" i="27"/>
  <c r="K103" i="27"/>
  <c r="K102" i="27"/>
  <c r="K101" i="27"/>
  <c r="K100" i="27"/>
  <c r="K99" i="27"/>
  <c r="K98" i="27"/>
  <c r="K97" i="27"/>
  <c r="K96" i="27"/>
  <c r="K95" i="27"/>
  <c r="K94" i="27"/>
  <c r="K93" i="27"/>
  <c r="K92" i="27"/>
  <c r="K91" i="27"/>
  <c r="K90" i="27"/>
  <c r="K89" i="27"/>
  <c r="K88" i="27"/>
  <c r="K87" i="27"/>
  <c r="K86" i="27"/>
  <c r="K85" i="27"/>
  <c r="K84" i="27"/>
  <c r="K83" i="27"/>
  <c r="K82" i="27"/>
  <c r="K81" i="27"/>
  <c r="K80" i="27"/>
  <c r="K79" i="27"/>
  <c r="K78" i="27"/>
  <c r="K77" i="27"/>
  <c r="K76" i="27"/>
  <c r="K75" i="27"/>
  <c r="K74" i="27"/>
  <c r="K73" i="27"/>
  <c r="K72" i="27"/>
  <c r="K71" i="27"/>
  <c r="K70" i="27"/>
  <c r="K69" i="27"/>
  <c r="K68" i="27"/>
  <c r="K67" i="27"/>
  <c r="K66" i="27"/>
  <c r="K65" i="27"/>
  <c r="K64" i="27"/>
  <c r="K63" i="27"/>
  <c r="K62" i="27"/>
  <c r="K61" i="27"/>
  <c r="K60" i="27"/>
  <c r="K59" i="27"/>
  <c r="K58" i="27"/>
  <c r="K57" i="27"/>
  <c r="K56" i="27"/>
  <c r="K55" i="27"/>
  <c r="K54" i="27"/>
  <c r="K53" i="27"/>
  <c r="K52" i="27"/>
  <c r="K51" i="27"/>
  <c r="K50" i="27"/>
  <c r="K49" i="27"/>
  <c r="K48" i="27"/>
  <c r="K47" i="27"/>
  <c r="K46" i="27"/>
  <c r="K45" i="27"/>
  <c r="K44" i="27"/>
  <c r="K43" i="27"/>
  <c r="K42" i="27"/>
  <c r="K41" i="27"/>
  <c r="K40" i="27"/>
  <c r="K39" i="27"/>
  <c r="K3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210" i="26"/>
  <c r="K209" i="26"/>
  <c r="K208" i="26"/>
  <c r="K207" i="26"/>
  <c r="K206" i="26"/>
  <c r="K205" i="26"/>
  <c r="K204" i="26"/>
  <c r="K203" i="26"/>
  <c r="K202" i="26"/>
  <c r="K201" i="26"/>
  <c r="K200" i="26"/>
  <c r="K199" i="26"/>
  <c r="K198" i="26"/>
  <c r="K197" i="26"/>
  <c r="K196" i="26"/>
  <c r="K195" i="26"/>
  <c r="K194" i="26"/>
  <c r="K193" i="26"/>
  <c r="K192" i="26"/>
  <c r="K191" i="26"/>
  <c r="K190" i="26"/>
  <c r="K189" i="26"/>
  <c r="K188" i="26"/>
  <c r="K187" i="26"/>
  <c r="K186" i="26"/>
  <c r="K185" i="26"/>
  <c r="K184" i="26"/>
  <c r="K183" i="26"/>
  <c r="K182" i="26"/>
  <c r="K181" i="26"/>
  <c r="K180" i="26"/>
  <c r="K179" i="26"/>
  <c r="K178" i="26"/>
  <c r="K177" i="26"/>
  <c r="K176" i="26"/>
  <c r="K175" i="26"/>
  <c r="K174" i="26"/>
  <c r="K173" i="26"/>
  <c r="K172" i="26"/>
  <c r="K171" i="26"/>
  <c r="K170" i="26"/>
  <c r="K169" i="26"/>
  <c r="K168" i="26"/>
  <c r="K167" i="26"/>
  <c r="K166" i="26"/>
  <c r="K165" i="26"/>
  <c r="K164" i="26"/>
  <c r="K163" i="26"/>
  <c r="K162" i="26"/>
  <c r="K161" i="26"/>
  <c r="K160" i="26"/>
  <c r="K159" i="26"/>
  <c r="K158" i="26"/>
  <c r="K157" i="26"/>
  <c r="K156" i="26"/>
  <c r="K155" i="26"/>
  <c r="K154" i="26"/>
  <c r="K153" i="26"/>
  <c r="K152" i="26"/>
  <c r="K151" i="26"/>
  <c r="K150" i="26"/>
  <c r="K149" i="26"/>
  <c r="K148" i="26"/>
  <c r="K147" i="26"/>
  <c r="K146" i="26"/>
  <c r="K145" i="26"/>
  <c r="K144" i="26"/>
  <c r="K143" i="26"/>
  <c r="K142" i="26"/>
  <c r="K141" i="26"/>
  <c r="K140" i="26"/>
  <c r="K139" i="26"/>
  <c r="K138" i="26"/>
  <c r="K137" i="26"/>
  <c r="K136" i="26"/>
  <c r="K135" i="26"/>
  <c r="K134" i="26"/>
  <c r="K133" i="26"/>
  <c r="K132" i="26"/>
  <c r="K131" i="26"/>
  <c r="K130" i="26"/>
  <c r="K129" i="26"/>
  <c r="K128" i="26"/>
  <c r="K127" i="26"/>
  <c r="K126" i="26"/>
  <c r="K125" i="26"/>
  <c r="K124" i="26"/>
  <c r="K123" i="26"/>
  <c r="K122" i="26"/>
  <c r="K121" i="26"/>
  <c r="K120" i="26"/>
  <c r="K119" i="26"/>
  <c r="K118" i="26"/>
  <c r="K117" i="26"/>
  <c r="K116" i="26"/>
  <c r="K115" i="26"/>
  <c r="K114" i="26"/>
  <c r="K113" i="26"/>
  <c r="K112" i="26"/>
  <c r="K111" i="26"/>
  <c r="K110" i="26"/>
  <c r="K109" i="26"/>
  <c r="K108" i="26"/>
  <c r="K107" i="26"/>
  <c r="K106" i="26"/>
  <c r="K105" i="26"/>
  <c r="K104" i="26"/>
  <c r="K103" i="26"/>
  <c r="K102" i="26"/>
  <c r="K101" i="26"/>
  <c r="K100" i="26"/>
  <c r="K99" i="26"/>
  <c r="K98" i="26"/>
  <c r="K97" i="26"/>
  <c r="K96" i="26"/>
  <c r="K95" i="26"/>
  <c r="K94" i="26"/>
  <c r="K93" i="26"/>
  <c r="K92" i="26"/>
  <c r="K91" i="26"/>
  <c r="K90" i="26"/>
  <c r="K89" i="26"/>
  <c r="K88" i="26"/>
  <c r="K87" i="26"/>
  <c r="K86" i="26"/>
  <c r="K85" i="26"/>
  <c r="K84" i="26"/>
  <c r="K83" i="26"/>
  <c r="K82" i="26"/>
  <c r="K81" i="26"/>
  <c r="K80" i="26"/>
  <c r="K79" i="26"/>
  <c r="K78" i="26"/>
  <c r="K77" i="26"/>
  <c r="K76" i="26"/>
  <c r="K75" i="26"/>
  <c r="K74" i="26"/>
  <c r="K73" i="26"/>
  <c r="K72" i="26"/>
  <c r="K71" i="26"/>
  <c r="K70" i="26"/>
  <c r="K69" i="26"/>
  <c r="K68" i="26"/>
  <c r="K67" i="26"/>
  <c r="K66" i="26"/>
  <c r="K65" i="26"/>
  <c r="K64" i="26"/>
  <c r="K63" i="26"/>
  <c r="K62" i="26"/>
  <c r="K61" i="26"/>
  <c r="K60" i="26"/>
  <c r="K59" i="26"/>
  <c r="K58" i="26"/>
  <c r="K57" i="26"/>
  <c r="K56" i="26"/>
  <c r="K55" i="26"/>
  <c r="K54" i="26"/>
  <c r="K53" i="26"/>
  <c r="K52" i="26"/>
  <c r="K51" i="26"/>
  <c r="K50" i="26"/>
  <c r="K49" i="26"/>
  <c r="K48" i="26"/>
  <c r="K47" i="26"/>
  <c r="K46" i="26"/>
  <c r="K45" i="26"/>
  <c r="K44" i="26"/>
  <c r="K43" i="26"/>
  <c r="K42" i="26"/>
  <c r="K41" i="26"/>
  <c r="K40" i="26"/>
  <c r="K39" i="26"/>
  <c r="K38" i="26"/>
  <c r="K37" i="26"/>
  <c r="K36" i="26"/>
  <c r="K35" i="26"/>
  <c r="K34" i="26"/>
  <c r="K33" i="26"/>
  <c r="K32" i="26"/>
  <c r="K31" i="26"/>
  <c r="K30" i="26"/>
  <c r="K29" i="26"/>
  <c r="K28" i="26"/>
  <c r="K27" i="26"/>
  <c r="K26" i="26"/>
  <c r="K25" i="26"/>
  <c r="K24" i="26"/>
  <c r="K23" i="26"/>
  <c r="K22" i="26"/>
  <c r="K21" i="26"/>
  <c r="K20" i="26"/>
  <c r="K19" i="26"/>
  <c r="K18" i="26"/>
  <c r="K17" i="26"/>
  <c r="K16" i="26"/>
  <c r="K15" i="26"/>
  <c r="K14" i="26"/>
  <c r="K13" i="26"/>
  <c r="K12" i="26"/>
  <c r="K11" i="26"/>
  <c r="K210" i="24"/>
  <c r="K209" i="24"/>
  <c r="K208" i="24"/>
  <c r="K207" i="24"/>
  <c r="K206" i="24"/>
  <c r="K205" i="24"/>
  <c r="K204" i="24"/>
  <c r="K203" i="24"/>
  <c r="K202" i="24"/>
  <c r="K201" i="24"/>
  <c r="K200" i="24"/>
  <c r="K199" i="24"/>
  <c r="K198" i="24"/>
  <c r="K197" i="24"/>
  <c r="K196" i="24"/>
  <c r="K195" i="24"/>
  <c r="K194" i="24"/>
  <c r="K193" i="24"/>
  <c r="K192" i="24"/>
  <c r="K191" i="24"/>
  <c r="K190" i="24"/>
  <c r="K189" i="24"/>
  <c r="K188" i="24"/>
  <c r="K187" i="24"/>
  <c r="K186" i="24"/>
  <c r="K185" i="24"/>
  <c r="K184" i="24"/>
  <c r="K183" i="24"/>
  <c r="K182" i="24"/>
  <c r="K181" i="24"/>
  <c r="K180" i="24"/>
  <c r="K179" i="24"/>
  <c r="K178" i="24"/>
  <c r="K177" i="24"/>
  <c r="K176" i="24"/>
  <c r="K175" i="24"/>
  <c r="K174" i="24"/>
  <c r="K173" i="24"/>
  <c r="K172" i="24"/>
  <c r="K171" i="24"/>
  <c r="K170" i="24"/>
  <c r="K169" i="24"/>
  <c r="K168" i="24"/>
  <c r="K167" i="24"/>
  <c r="K166" i="24"/>
  <c r="K165" i="24"/>
  <c r="K164" i="24"/>
  <c r="K163" i="24"/>
  <c r="K162" i="24"/>
  <c r="K161" i="24"/>
  <c r="K160" i="24"/>
  <c r="K159" i="24"/>
  <c r="K158" i="24"/>
  <c r="K157" i="24"/>
  <c r="K156" i="24"/>
  <c r="K155" i="24"/>
  <c r="K154" i="24"/>
  <c r="K153" i="24"/>
  <c r="K152" i="24"/>
  <c r="K151" i="24"/>
  <c r="K150" i="24"/>
  <c r="K149" i="24"/>
  <c r="K148" i="24"/>
  <c r="K147" i="24"/>
  <c r="K146" i="24"/>
  <c r="K145" i="24"/>
  <c r="K144" i="24"/>
  <c r="K143" i="24"/>
  <c r="K142" i="24"/>
  <c r="K141" i="24"/>
  <c r="K140" i="24"/>
  <c r="K139" i="24"/>
  <c r="K138" i="24"/>
  <c r="K137" i="24"/>
  <c r="K136" i="24"/>
  <c r="K135" i="24"/>
  <c r="K134" i="24"/>
  <c r="K133" i="24"/>
  <c r="K132" i="24"/>
  <c r="K131" i="24"/>
  <c r="K130" i="24"/>
  <c r="K129" i="24"/>
  <c r="K128" i="24"/>
  <c r="K127" i="24"/>
  <c r="K126" i="24"/>
  <c r="K125" i="24"/>
  <c r="K124" i="24"/>
  <c r="K123" i="24"/>
  <c r="K122" i="24"/>
  <c r="K121" i="24"/>
  <c r="K120" i="24"/>
  <c r="K119" i="24"/>
  <c r="K118" i="24"/>
  <c r="K117" i="24"/>
  <c r="K116" i="24"/>
  <c r="K115" i="24"/>
  <c r="K114" i="24"/>
  <c r="K113" i="24"/>
  <c r="K112" i="24"/>
  <c r="K111" i="24"/>
  <c r="K110" i="24"/>
  <c r="K109" i="24"/>
  <c r="K108" i="24"/>
  <c r="K107" i="24"/>
  <c r="K106" i="24"/>
  <c r="K105" i="24"/>
  <c r="K104" i="24"/>
  <c r="K103" i="24"/>
  <c r="K102" i="24"/>
  <c r="K101" i="24"/>
  <c r="K100" i="24"/>
  <c r="K99" i="24"/>
  <c r="K98" i="24"/>
  <c r="K97" i="24"/>
  <c r="K96" i="24"/>
  <c r="K95" i="24"/>
  <c r="K94" i="24"/>
  <c r="K93" i="24"/>
  <c r="K92" i="24"/>
  <c r="K91" i="24"/>
  <c r="K90" i="24"/>
  <c r="K89" i="24"/>
  <c r="K88" i="24"/>
  <c r="K87" i="24"/>
  <c r="K86" i="24"/>
  <c r="K85" i="24"/>
  <c r="K84" i="24"/>
  <c r="K83" i="24"/>
  <c r="K82" i="24"/>
  <c r="K81" i="24"/>
  <c r="K80" i="24"/>
  <c r="K79" i="24"/>
  <c r="K78" i="24"/>
  <c r="K77" i="24"/>
  <c r="K76" i="24"/>
  <c r="K75" i="24"/>
  <c r="K74" i="24"/>
  <c r="K73" i="24"/>
  <c r="K72" i="24"/>
  <c r="K71" i="24"/>
  <c r="K70" i="24"/>
  <c r="K69" i="24"/>
  <c r="K68" i="24"/>
  <c r="K67" i="24"/>
  <c r="K66" i="24"/>
  <c r="K65" i="24"/>
  <c r="K64" i="24"/>
  <c r="K63" i="24"/>
  <c r="K62" i="24"/>
  <c r="K61" i="24"/>
  <c r="K60" i="24"/>
  <c r="K59" i="24"/>
  <c r="K58" i="24"/>
  <c r="K57" i="24"/>
  <c r="K56" i="24"/>
  <c r="K55" i="24"/>
  <c r="K54" i="24"/>
  <c r="K53" i="24"/>
  <c r="K52" i="24"/>
  <c r="K51" i="24"/>
  <c r="K50" i="24"/>
  <c r="K49" i="24"/>
  <c r="K48" i="24"/>
  <c r="K47" i="24"/>
  <c r="K46" i="24"/>
  <c r="K45" i="24"/>
  <c r="K44" i="24"/>
  <c r="K43" i="24"/>
  <c r="K42" i="24"/>
  <c r="K41" i="24"/>
  <c r="K40" i="24"/>
  <c r="K39" i="24"/>
  <c r="K38" i="24"/>
  <c r="K37" i="24"/>
  <c r="K36" i="24"/>
  <c r="K35" i="24"/>
  <c r="K34" i="24"/>
  <c r="K33" i="24"/>
  <c r="K32" i="24"/>
  <c r="K31" i="24"/>
  <c r="K30" i="24"/>
  <c r="K29" i="24"/>
  <c r="K28" i="24"/>
  <c r="K27" i="24"/>
  <c r="K26" i="24"/>
  <c r="K25" i="24"/>
  <c r="K24" i="24"/>
  <c r="K23" i="24"/>
  <c r="K22" i="24"/>
  <c r="K21" i="24"/>
  <c r="K20" i="24"/>
  <c r="K19" i="24"/>
  <c r="K18" i="24"/>
  <c r="K17" i="24"/>
  <c r="K16" i="24"/>
  <c r="K15" i="24"/>
  <c r="K14" i="24"/>
  <c r="K13" i="24"/>
  <c r="K12" i="24"/>
  <c r="AE9" i="6" s="1"/>
  <c r="K11" i="24"/>
  <c r="AE8" i="6" s="1"/>
  <c r="K210" i="23"/>
  <c r="K209" i="23"/>
  <c r="K208" i="23"/>
  <c r="K207" i="23"/>
  <c r="K206" i="23"/>
  <c r="K205" i="23"/>
  <c r="K204" i="23"/>
  <c r="K203" i="23"/>
  <c r="K202" i="23"/>
  <c r="K201" i="23"/>
  <c r="K200" i="23"/>
  <c r="K199" i="23"/>
  <c r="K198" i="23"/>
  <c r="K197" i="23"/>
  <c r="K196" i="23"/>
  <c r="K195" i="23"/>
  <c r="K194" i="23"/>
  <c r="K193" i="23"/>
  <c r="K192" i="23"/>
  <c r="K191" i="23"/>
  <c r="K190" i="23"/>
  <c r="K189" i="23"/>
  <c r="K188" i="23"/>
  <c r="K187" i="23"/>
  <c r="K186" i="23"/>
  <c r="K185" i="23"/>
  <c r="K184" i="23"/>
  <c r="K183" i="23"/>
  <c r="K182" i="23"/>
  <c r="K181" i="23"/>
  <c r="K180" i="23"/>
  <c r="K179" i="23"/>
  <c r="K178" i="23"/>
  <c r="K177" i="23"/>
  <c r="K176" i="23"/>
  <c r="K175" i="23"/>
  <c r="K174" i="23"/>
  <c r="K173" i="23"/>
  <c r="K172" i="23"/>
  <c r="K171" i="23"/>
  <c r="K170" i="23"/>
  <c r="K169" i="23"/>
  <c r="K168" i="23"/>
  <c r="K167" i="23"/>
  <c r="K166" i="23"/>
  <c r="K165" i="23"/>
  <c r="K164" i="23"/>
  <c r="K163" i="23"/>
  <c r="K162" i="23"/>
  <c r="K161" i="23"/>
  <c r="K160" i="23"/>
  <c r="K159" i="23"/>
  <c r="K158" i="23"/>
  <c r="K157" i="23"/>
  <c r="K156" i="23"/>
  <c r="K155" i="23"/>
  <c r="K154" i="23"/>
  <c r="K153" i="23"/>
  <c r="K152" i="23"/>
  <c r="K151" i="23"/>
  <c r="K150" i="23"/>
  <c r="K149" i="23"/>
  <c r="K148" i="23"/>
  <c r="K147" i="23"/>
  <c r="K146" i="23"/>
  <c r="K145" i="23"/>
  <c r="K144" i="23"/>
  <c r="K143" i="23"/>
  <c r="K142" i="23"/>
  <c r="K141" i="23"/>
  <c r="K140" i="23"/>
  <c r="K139" i="23"/>
  <c r="K138" i="23"/>
  <c r="K137" i="23"/>
  <c r="K136" i="23"/>
  <c r="K135" i="23"/>
  <c r="K134" i="23"/>
  <c r="K133" i="23"/>
  <c r="K132" i="23"/>
  <c r="K131" i="23"/>
  <c r="K130" i="23"/>
  <c r="K129" i="23"/>
  <c r="K128" i="23"/>
  <c r="K127" i="23"/>
  <c r="K126" i="23"/>
  <c r="K125" i="23"/>
  <c r="K124" i="23"/>
  <c r="K123" i="23"/>
  <c r="K122" i="23"/>
  <c r="K121" i="23"/>
  <c r="K120" i="23"/>
  <c r="K119" i="23"/>
  <c r="K118" i="23"/>
  <c r="K117" i="23"/>
  <c r="K116" i="23"/>
  <c r="K115" i="23"/>
  <c r="K114" i="23"/>
  <c r="K113" i="23"/>
  <c r="K112" i="23"/>
  <c r="K111" i="23"/>
  <c r="K110" i="23"/>
  <c r="K109" i="23"/>
  <c r="K108" i="23"/>
  <c r="K107" i="23"/>
  <c r="K106" i="23"/>
  <c r="K105" i="23"/>
  <c r="K104" i="23"/>
  <c r="K103" i="23"/>
  <c r="K102" i="23"/>
  <c r="K101" i="23"/>
  <c r="K100" i="23"/>
  <c r="K99" i="23"/>
  <c r="K98" i="23"/>
  <c r="K97" i="23"/>
  <c r="K96" i="23"/>
  <c r="K95" i="23"/>
  <c r="K94" i="23"/>
  <c r="K93" i="23"/>
  <c r="K92" i="23"/>
  <c r="K91" i="23"/>
  <c r="K90" i="23"/>
  <c r="K89" i="23"/>
  <c r="K88" i="23"/>
  <c r="K87" i="23"/>
  <c r="K86" i="23"/>
  <c r="K85" i="23"/>
  <c r="K84" i="23"/>
  <c r="K83" i="23"/>
  <c r="K82" i="23"/>
  <c r="K81" i="23"/>
  <c r="K80" i="23"/>
  <c r="K79" i="23"/>
  <c r="K78" i="23"/>
  <c r="K77" i="23"/>
  <c r="K76" i="23"/>
  <c r="K75" i="23"/>
  <c r="K74" i="23"/>
  <c r="K73" i="23"/>
  <c r="K72" i="23"/>
  <c r="K71" i="23"/>
  <c r="K70" i="23"/>
  <c r="K69" i="23"/>
  <c r="K68" i="23"/>
  <c r="K67" i="23"/>
  <c r="K66" i="23"/>
  <c r="K65" i="23"/>
  <c r="K64" i="23"/>
  <c r="K63" i="23"/>
  <c r="K62" i="23"/>
  <c r="K61" i="23"/>
  <c r="K60" i="23"/>
  <c r="K59" i="23"/>
  <c r="K58" i="23"/>
  <c r="K57" i="23"/>
  <c r="K56" i="23"/>
  <c r="K55" i="23"/>
  <c r="K54" i="23"/>
  <c r="K53" i="23"/>
  <c r="K52" i="23"/>
  <c r="K51" i="23"/>
  <c r="K50" i="23"/>
  <c r="K49" i="23"/>
  <c r="K48" i="23"/>
  <c r="K47" i="23"/>
  <c r="K46" i="23"/>
  <c r="K45" i="23"/>
  <c r="K44" i="23"/>
  <c r="K43" i="23"/>
  <c r="K42" i="23"/>
  <c r="K41" i="23"/>
  <c r="K40" i="23"/>
  <c r="K39" i="23"/>
  <c r="K38" i="23"/>
  <c r="K37" i="23"/>
  <c r="K36" i="23"/>
  <c r="K35" i="23"/>
  <c r="K34" i="23"/>
  <c r="K33" i="23"/>
  <c r="K32" i="23"/>
  <c r="K31" i="23"/>
  <c r="K30" i="23"/>
  <c r="K29" i="23"/>
  <c r="K28" i="23"/>
  <c r="K27" i="23"/>
  <c r="K26" i="23"/>
  <c r="K25" i="23"/>
  <c r="K24" i="23"/>
  <c r="K23" i="23"/>
  <c r="K22" i="23"/>
  <c r="K21" i="23"/>
  <c r="K20" i="23"/>
  <c r="K19" i="23"/>
  <c r="K18" i="23"/>
  <c r="K17" i="23"/>
  <c r="K16" i="23"/>
  <c r="K15" i="23"/>
  <c r="K14" i="23"/>
  <c r="K13" i="23"/>
  <c r="K12" i="23"/>
  <c r="AD9" i="6" s="1"/>
  <c r="K11" i="23"/>
  <c r="AD8" i="6" s="1"/>
  <c r="K210" i="22"/>
  <c r="K209" i="22"/>
  <c r="K208" i="22"/>
  <c r="K207" i="22"/>
  <c r="K206" i="22"/>
  <c r="K205" i="22"/>
  <c r="K204" i="22"/>
  <c r="K203" i="22"/>
  <c r="K202" i="22"/>
  <c r="K201" i="22"/>
  <c r="K200" i="22"/>
  <c r="K199" i="22"/>
  <c r="K198" i="22"/>
  <c r="K197" i="22"/>
  <c r="K196" i="22"/>
  <c r="K195" i="22"/>
  <c r="K194" i="22"/>
  <c r="K193" i="22"/>
  <c r="K192" i="22"/>
  <c r="K191" i="22"/>
  <c r="K190" i="22"/>
  <c r="K189" i="22"/>
  <c r="K188" i="22"/>
  <c r="K187" i="22"/>
  <c r="K186" i="22"/>
  <c r="K185" i="22"/>
  <c r="K184" i="22"/>
  <c r="K183" i="22"/>
  <c r="K182" i="22"/>
  <c r="K181" i="22"/>
  <c r="K180" i="22"/>
  <c r="K179" i="22"/>
  <c r="K178" i="22"/>
  <c r="K177" i="22"/>
  <c r="K176" i="22"/>
  <c r="K175" i="22"/>
  <c r="K174" i="22"/>
  <c r="K173" i="22"/>
  <c r="K172" i="22"/>
  <c r="K171" i="22"/>
  <c r="K170" i="22"/>
  <c r="K169" i="22"/>
  <c r="K168" i="22"/>
  <c r="K167" i="22"/>
  <c r="K166" i="22"/>
  <c r="K165" i="22"/>
  <c r="K164" i="22"/>
  <c r="K163" i="22"/>
  <c r="K162" i="22"/>
  <c r="K161" i="22"/>
  <c r="K160" i="22"/>
  <c r="K159" i="22"/>
  <c r="K158" i="22"/>
  <c r="K157" i="22"/>
  <c r="K156" i="22"/>
  <c r="K155" i="22"/>
  <c r="K154" i="22"/>
  <c r="K153" i="22"/>
  <c r="K152" i="22"/>
  <c r="K151" i="22"/>
  <c r="K150" i="22"/>
  <c r="K149" i="22"/>
  <c r="K148" i="22"/>
  <c r="K147" i="22"/>
  <c r="K146" i="22"/>
  <c r="K145" i="22"/>
  <c r="K144" i="22"/>
  <c r="K143" i="22"/>
  <c r="K142" i="22"/>
  <c r="K141" i="22"/>
  <c r="K140" i="22"/>
  <c r="K139" i="22"/>
  <c r="K138" i="22"/>
  <c r="K137" i="22"/>
  <c r="K136" i="22"/>
  <c r="K135" i="22"/>
  <c r="K134" i="22"/>
  <c r="K133" i="22"/>
  <c r="K132" i="22"/>
  <c r="K131" i="22"/>
  <c r="K130" i="22"/>
  <c r="K129" i="22"/>
  <c r="K128" i="22"/>
  <c r="K127" i="22"/>
  <c r="K126" i="22"/>
  <c r="K125" i="22"/>
  <c r="K124" i="22"/>
  <c r="K123" i="22"/>
  <c r="K122" i="22"/>
  <c r="K121" i="22"/>
  <c r="K120" i="22"/>
  <c r="K119" i="22"/>
  <c r="K118" i="22"/>
  <c r="K117" i="22"/>
  <c r="K116" i="22"/>
  <c r="K115" i="22"/>
  <c r="K114" i="22"/>
  <c r="K113" i="22"/>
  <c r="K112" i="22"/>
  <c r="K111" i="22"/>
  <c r="K110" i="22"/>
  <c r="K109" i="22"/>
  <c r="K108" i="22"/>
  <c r="K107" i="22"/>
  <c r="K106" i="22"/>
  <c r="K105" i="22"/>
  <c r="K104" i="22"/>
  <c r="K103" i="22"/>
  <c r="K102" i="22"/>
  <c r="K101" i="22"/>
  <c r="K100" i="22"/>
  <c r="K99" i="22"/>
  <c r="K98" i="22"/>
  <c r="K97" i="22"/>
  <c r="K96" i="22"/>
  <c r="K95" i="22"/>
  <c r="K94" i="22"/>
  <c r="K93" i="22"/>
  <c r="K92" i="22"/>
  <c r="K91" i="22"/>
  <c r="K90" i="22"/>
  <c r="K89" i="22"/>
  <c r="K88" i="22"/>
  <c r="K87" i="22"/>
  <c r="K86" i="22"/>
  <c r="K85" i="22"/>
  <c r="K84" i="22"/>
  <c r="K83" i="22"/>
  <c r="K82" i="22"/>
  <c r="K81" i="22"/>
  <c r="K80" i="22"/>
  <c r="K79" i="22"/>
  <c r="K78" i="22"/>
  <c r="K77" i="22"/>
  <c r="K76" i="22"/>
  <c r="K75" i="22"/>
  <c r="K74" i="22"/>
  <c r="K73" i="22"/>
  <c r="K72" i="22"/>
  <c r="K71" i="22"/>
  <c r="K70" i="22"/>
  <c r="K69" i="22"/>
  <c r="K68" i="22"/>
  <c r="K67" i="22"/>
  <c r="K66" i="22"/>
  <c r="K65" i="22"/>
  <c r="K64" i="22"/>
  <c r="K63" i="22"/>
  <c r="K62" i="22"/>
  <c r="K61" i="22"/>
  <c r="K60" i="22"/>
  <c r="K59" i="22"/>
  <c r="K58" i="22"/>
  <c r="K57" i="22"/>
  <c r="K56" i="22"/>
  <c r="K55" i="22"/>
  <c r="K54" i="22"/>
  <c r="K53" i="22"/>
  <c r="K52" i="22"/>
  <c r="K51" i="22"/>
  <c r="K50" i="22"/>
  <c r="K49" i="22"/>
  <c r="K48" i="22"/>
  <c r="K47" i="22"/>
  <c r="K46" i="22"/>
  <c r="K45" i="22"/>
  <c r="K44" i="22"/>
  <c r="K43" i="22"/>
  <c r="K42" i="22"/>
  <c r="K41" i="22"/>
  <c r="K40" i="22"/>
  <c r="K39" i="22"/>
  <c r="K38" i="22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K14" i="22"/>
  <c r="K13" i="22"/>
  <c r="K12" i="22"/>
  <c r="AC9" i="6" s="1"/>
  <c r="K11" i="22"/>
  <c r="AC8" i="6" s="1"/>
  <c r="K210" i="21"/>
  <c r="K209" i="21"/>
  <c r="K208" i="21"/>
  <c r="K207" i="21"/>
  <c r="K206" i="21"/>
  <c r="K205" i="21"/>
  <c r="K204" i="21"/>
  <c r="K203" i="21"/>
  <c r="K202" i="21"/>
  <c r="K201" i="21"/>
  <c r="K200" i="21"/>
  <c r="K199" i="21"/>
  <c r="K198" i="21"/>
  <c r="K197" i="21"/>
  <c r="K196" i="21"/>
  <c r="K195" i="21"/>
  <c r="K194" i="21"/>
  <c r="K193" i="21"/>
  <c r="K192" i="21"/>
  <c r="K191" i="21"/>
  <c r="K190" i="21"/>
  <c r="K189" i="21"/>
  <c r="K188" i="21"/>
  <c r="K187" i="21"/>
  <c r="K186" i="21"/>
  <c r="K185" i="21"/>
  <c r="K184" i="21"/>
  <c r="K183" i="21"/>
  <c r="K182" i="21"/>
  <c r="K181" i="21"/>
  <c r="K180" i="21"/>
  <c r="K179" i="21"/>
  <c r="K178" i="21"/>
  <c r="K177" i="21"/>
  <c r="K176" i="21"/>
  <c r="K175" i="21"/>
  <c r="K174" i="21"/>
  <c r="K173" i="21"/>
  <c r="K172" i="21"/>
  <c r="K171" i="21"/>
  <c r="K170" i="21"/>
  <c r="K169" i="21"/>
  <c r="K168" i="21"/>
  <c r="K167" i="21"/>
  <c r="K166" i="21"/>
  <c r="K165" i="21"/>
  <c r="K164" i="21"/>
  <c r="K163" i="21"/>
  <c r="K162" i="21"/>
  <c r="K161" i="21"/>
  <c r="K160" i="21"/>
  <c r="K159" i="21"/>
  <c r="K158" i="21"/>
  <c r="K157" i="21"/>
  <c r="K156" i="21"/>
  <c r="K155" i="21"/>
  <c r="K154" i="21"/>
  <c r="K153" i="21"/>
  <c r="K152" i="21"/>
  <c r="K151" i="21"/>
  <c r="K150" i="21"/>
  <c r="K149" i="21"/>
  <c r="K148" i="21"/>
  <c r="K147" i="21"/>
  <c r="K146" i="21"/>
  <c r="K145" i="21"/>
  <c r="K144" i="21"/>
  <c r="K143" i="21"/>
  <c r="K142" i="21"/>
  <c r="K141" i="21"/>
  <c r="K140" i="21"/>
  <c r="K139" i="21"/>
  <c r="K138" i="21"/>
  <c r="K137" i="21"/>
  <c r="K136" i="21"/>
  <c r="K135" i="21"/>
  <c r="K134" i="21"/>
  <c r="K133" i="21"/>
  <c r="K132" i="21"/>
  <c r="K131" i="21"/>
  <c r="K130" i="21"/>
  <c r="K129" i="21"/>
  <c r="K128" i="21"/>
  <c r="K127" i="21"/>
  <c r="K126" i="21"/>
  <c r="K125" i="21"/>
  <c r="K124" i="21"/>
  <c r="K123" i="21"/>
  <c r="K122" i="21"/>
  <c r="K121" i="21"/>
  <c r="K120" i="21"/>
  <c r="K119" i="21"/>
  <c r="K118" i="21"/>
  <c r="K117" i="21"/>
  <c r="K116" i="21"/>
  <c r="K115" i="21"/>
  <c r="K114" i="21"/>
  <c r="K113" i="21"/>
  <c r="K112" i="21"/>
  <c r="K111" i="21"/>
  <c r="K110" i="21"/>
  <c r="K109" i="21"/>
  <c r="K108" i="21"/>
  <c r="K107" i="21"/>
  <c r="K106" i="21"/>
  <c r="K105" i="21"/>
  <c r="K104" i="21"/>
  <c r="K103" i="21"/>
  <c r="K102" i="21"/>
  <c r="K101" i="21"/>
  <c r="K100" i="21"/>
  <c r="K99" i="21"/>
  <c r="K98" i="21"/>
  <c r="K97" i="21"/>
  <c r="K96" i="21"/>
  <c r="K95" i="21"/>
  <c r="K94" i="21"/>
  <c r="K93" i="21"/>
  <c r="K92" i="21"/>
  <c r="K91" i="21"/>
  <c r="K90" i="21"/>
  <c r="K89" i="21"/>
  <c r="K88" i="21"/>
  <c r="K87" i="21"/>
  <c r="K86" i="21"/>
  <c r="K85" i="21"/>
  <c r="K84" i="21"/>
  <c r="K83" i="21"/>
  <c r="K82" i="21"/>
  <c r="K81" i="21"/>
  <c r="K80" i="21"/>
  <c r="K79" i="21"/>
  <c r="K78" i="21"/>
  <c r="K77" i="21"/>
  <c r="K76" i="21"/>
  <c r="K75" i="21"/>
  <c r="K74" i="21"/>
  <c r="K73" i="21"/>
  <c r="K72" i="21"/>
  <c r="K71" i="21"/>
  <c r="K70" i="21"/>
  <c r="K69" i="21"/>
  <c r="K68" i="21"/>
  <c r="K67" i="21"/>
  <c r="K66" i="21"/>
  <c r="K65" i="21"/>
  <c r="K64" i="21"/>
  <c r="K63" i="21"/>
  <c r="K62" i="21"/>
  <c r="K61" i="21"/>
  <c r="K60" i="21"/>
  <c r="K59" i="21"/>
  <c r="K58" i="21"/>
  <c r="K57" i="21"/>
  <c r="K56" i="21"/>
  <c r="K55" i="21"/>
  <c r="K54" i="21"/>
  <c r="K53" i="21"/>
  <c r="K52" i="21"/>
  <c r="K51" i="21"/>
  <c r="K50" i="21"/>
  <c r="K49" i="21"/>
  <c r="K48" i="21"/>
  <c r="K47" i="21"/>
  <c r="K46" i="21"/>
  <c r="K45" i="21"/>
  <c r="K44" i="21"/>
  <c r="K43" i="21"/>
  <c r="K42" i="21"/>
  <c r="K41" i="21"/>
  <c r="K40" i="21"/>
  <c r="K39" i="21"/>
  <c r="K38" i="21"/>
  <c r="K37" i="21"/>
  <c r="K36" i="21"/>
  <c r="K35" i="21"/>
  <c r="K34" i="21"/>
  <c r="K33" i="21"/>
  <c r="K32" i="21"/>
  <c r="K31" i="21"/>
  <c r="K30" i="21"/>
  <c r="K29" i="21"/>
  <c r="K28" i="21"/>
  <c r="K27" i="21"/>
  <c r="K26" i="21"/>
  <c r="K25" i="21"/>
  <c r="K24" i="21"/>
  <c r="K23" i="21"/>
  <c r="K22" i="21"/>
  <c r="K21" i="21"/>
  <c r="K20" i="21"/>
  <c r="K19" i="21"/>
  <c r="K18" i="21"/>
  <c r="K17" i="21"/>
  <c r="K16" i="21"/>
  <c r="K15" i="21"/>
  <c r="K14" i="21"/>
  <c r="K13" i="21"/>
  <c r="K12" i="21"/>
  <c r="AB9" i="6" s="1"/>
  <c r="K11" i="21"/>
  <c r="AB8" i="6" s="1"/>
  <c r="K210" i="20"/>
  <c r="K209" i="20"/>
  <c r="K208" i="20"/>
  <c r="K207" i="20"/>
  <c r="K206" i="20"/>
  <c r="K205" i="20"/>
  <c r="K204" i="20"/>
  <c r="K203" i="20"/>
  <c r="K202" i="20"/>
  <c r="K201" i="20"/>
  <c r="K200" i="20"/>
  <c r="K199" i="20"/>
  <c r="K198" i="20"/>
  <c r="K197" i="20"/>
  <c r="K196" i="20"/>
  <c r="K195" i="20"/>
  <c r="K194" i="20"/>
  <c r="K193" i="20"/>
  <c r="K192" i="20"/>
  <c r="K191" i="20"/>
  <c r="K190" i="20"/>
  <c r="K189" i="20"/>
  <c r="K188" i="20"/>
  <c r="K187" i="20"/>
  <c r="K186" i="20"/>
  <c r="K185" i="20"/>
  <c r="K184" i="20"/>
  <c r="K183" i="20"/>
  <c r="K182" i="20"/>
  <c r="K181" i="20"/>
  <c r="K180" i="20"/>
  <c r="K179" i="20"/>
  <c r="K178" i="20"/>
  <c r="K177" i="20"/>
  <c r="K176" i="20"/>
  <c r="K175" i="20"/>
  <c r="K174" i="20"/>
  <c r="K173" i="20"/>
  <c r="K172" i="20"/>
  <c r="K171" i="20"/>
  <c r="K170" i="20"/>
  <c r="K169" i="20"/>
  <c r="K168" i="20"/>
  <c r="K167" i="20"/>
  <c r="K166" i="20"/>
  <c r="K165" i="20"/>
  <c r="K164" i="20"/>
  <c r="K163" i="20"/>
  <c r="K162" i="20"/>
  <c r="K161" i="20"/>
  <c r="K160" i="20"/>
  <c r="K159" i="20"/>
  <c r="K158" i="20"/>
  <c r="K157" i="20"/>
  <c r="K156" i="20"/>
  <c r="K155" i="20"/>
  <c r="K154" i="20"/>
  <c r="K153" i="20"/>
  <c r="K152" i="20"/>
  <c r="K151" i="20"/>
  <c r="K150" i="20"/>
  <c r="K149" i="20"/>
  <c r="K148" i="20"/>
  <c r="K147" i="20"/>
  <c r="K146" i="20"/>
  <c r="K145" i="20"/>
  <c r="K144" i="20"/>
  <c r="K143" i="20"/>
  <c r="K142" i="20"/>
  <c r="K141" i="20"/>
  <c r="K140" i="20"/>
  <c r="K139" i="20"/>
  <c r="K138" i="20"/>
  <c r="K137" i="20"/>
  <c r="K136" i="20"/>
  <c r="K135" i="20"/>
  <c r="K134" i="20"/>
  <c r="K133" i="20"/>
  <c r="K132" i="20"/>
  <c r="K131" i="20"/>
  <c r="K130" i="20"/>
  <c r="K129" i="20"/>
  <c r="K128" i="20"/>
  <c r="K127" i="20"/>
  <c r="K126" i="20"/>
  <c r="K125" i="20"/>
  <c r="K124" i="20"/>
  <c r="K123" i="20"/>
  <c r="K122" i="20"/>
  <c r="K121" i="20"/>
  <c r="K120" i="20"/>
  <c r="K119" i="20"/>
  <c r="K118" i="20"/>
  <c r="K117" i="20"/>
  <c r="K116" i="20"/>
  <c r="K115" i="20"/>
  <c r="K114" i="20"/>
  <c r="K113" i="20"/>
  <c r="K112" i="20"/>
  <c r="K111" i="20"/>
  <c r="K110" i="20"/>
  <c r="K109" i="20"/>
  <c r="K108" i="20"/>
  <c r="K107" i="20"/>
  <c r="K106" i="20"/>
  <c r="K105" i="20"/>
  <c r="K104" i="20"/>
  <c r="K103" i="20"/>
  <c r="K102" i="20"/>
  <c r="K101" i="20"/>
  <c r="K100" i="20"/>
  <c r="K99" i="20"/>
  <c r="K98" i="20"/>
  <c r="K97" i="20"/>
  <c r="K96" i="20"/>
  <c r="K95" i="20"/>
  <c r="K94" i="20"/>
  <c r="K93" i="20"/>
  <c r="K92" i="20"/>
  <c r="K91" i="20"/>
  <c r="K90" i="20"/>
  <c r="K89" i="20"/>
  <c r="K88" i="20"/>
  <c r="K87" i="20"/>
  <c r="K86" i="20"/>
  <c r="K85" i="20"/>
  <c r="K84" i="20"/>
  <c r="K83" i="20"/>
  <c r="K82" i="20"/>
  <c r="K81" i="20"/>
  <c r="K80" i="20"/>
  <c r="K79" i="20"/>
  <c r="K78" i="20"/>
  <c r="K77" i="20"/>
  <c r="K76" i="20"/>
  <c r="K75" i="20"/>
  <c r="K74" i="20"/>
  <c r="K73" i="20"/>
  <c r="K72" i="20"/>
  <c r="K71" i="20"/>
  <c r="K70" i="20"/>
  <c r="K69" i="20"/>
  <c r="K68" i="20"/>
  <c r="K67" i="20"/>
  <c r="K66" i="20"/>
  <c r="K65" i="20"/>
  <c r="K64" i="20"/>
  <c r="K63" i="20"/>
  <c r="K62" i="20"/>
  <c r="K61" i="20"/>
  <c r="K60" i="20"/>
  <c r="K59" i="20"/>
  <c r="K58" i="20"/>
  <c r="K57" i="20"/>
  <c r="K56" i="20"/>
  <c r="K55" i="20"/>
  <c r="K54" i="20"/>
  <c r="K53" i="20"/>
  <c r="K52" i="20"/>
  <c r="K51" i="20"/>
  <c r="K50" i="20"/>
  <c r="K49" i="20"/>
  <c r="K48" i="20"/>
  <c r="K47" i="20"/>
  <c r="K46" i="20"/>
  <c r="K45" i="20"/>
  <c r="K44" i="20"/>
  <c r="K43" i="20"/>
  <c r="K42" i="20"/>
  <c r="K41" i="20"/>
  <c r="K40" i="20"/>
  <c r="K39" i="20"/>
  <c r="K38" i="20"/>
  <c r="K37" i="20"/>
  <c r="K36" i="20"/>
  <c r="K35" i="20"/>
  <c r="K34" i="20"/>
  <c r="K33" i="20"/>
  <c r="K32" i="20"/>
  <c r="K31" i="20"/>
  <c r="K30" i="20"/>
  <c r="K29" i="20"/>
  <c r="K28" i="20"/>
  <c r="K27" i="20"/>
  <c r="K26" i="20"/>
  <c r="K25" i="20"/>
  <c r="K24" i="20"/>
  <c r="K23" i="20"/>
  <c r="K22" i="20"/>
  <c r="K21" i="20"/>
  <c r="K20" i="20"/>
  <c r="K19" i="20"/>
  <c r="K18" i="20"/>
  <c r="K17" i="20"/>
  <c r="K16" i="20"/>
  <c r="K15" i="20"/>
  <c r="K14" i="20"/>
  <c r="K13" i="20"/>
  <c r="K12" i="20"/>
  <c r="AA9" i="6" s="1"/>
  <c r="K11" i="20"/>
  <c r="AA8" i="6" s="1"/>
  <c r="K210" i="19"/>
  <c r="K209" i="19"/>
  <c r="K208" i="19"/>
  <c r="K207" i="19"/>
  <c r="K206" i="19"/>
  <c r="K205" i="19"/>
  <c r="K204" i="19"/>
  <c r="K203" i="19"/>
  <c r="K202" i="19"/>
  <c r="K201" i="19"/>
  <c r="K200" i="19"/>
  <c r="K199" i="19"/>
  <c r="K198" i="19"/>
  <c r="K197" i="19"/>
  <c r="K196" i="19"/>
  <c r="K195" i="19"/>
  <c r="K194" i="19"/>
  <c r="K193" i="19"/>
  <c r="K192" i="19"/>
  <c r="K191" i="19"/>
  <c r="K190" i="19"/>
  <c r="K189" i="19"/>
  <c r="K188" i="19"/>
  <c r="K187" i="19"/>
  <c r="K186" i="19"/>
  <c r="K185" i="19"/>
  <c r="K184" i="19"/>
  <c r="K183" i="19"/>
  <c r="K182" i="19"/>
  <c r="K181" i="19"/>
  <c r="K180" i="19"/>
  <c r="K179" i="19"/>
  <c r="K178" i="19"/>
  <c r="K177" i="19"/>
  <c r="K176" i="19"/>
  <c r="K175" i="19"/>
  <c r="K174" i="19"/>
  <c r="K173" i="19"/>
  <c r="K172" i="19"/>
  <c r="K171" i="19"/>
  <c r="K170" i="19"/>
  <c r="K169" i="19"/>
  <c r="K168" i="19"/>
  <c r="K167" i="19"/>
  <c r="K166" i="19"/>
  <c r="K165" i="19"/>
  <c r="K164" i="19"/>
  <c r="K163" i="19"/>
  <c r="K162" i="19"/>
  <c r="K161" i="19"/>
  <c r="K160" i="19"/>
  <c r="K159" i="19"/>
  <c r="K158" i="19"/>
  <c r="K157" i="19"/>
  <c r="K156" i="19"/>
  <c r="K155" i="19"/>
  <c r="K154" i="19"/>
  <c r="K153" i="19"/>
  <c r="K152" i="19"/>
  <c r="K151" i="19"/>
  <c r="K150" i="19"/>
  <c r="K149" i="19"/>
  <c r="K148" i="19"/>
  <c r="K147" i="19"/>
  <c r="K146" i="19"/>
  <c r="K145" i="19"/>
  <c r="K144" i="19"/>
  <c r="K143" i="19"/>
  <c r="K142" i="19"/>
  <c r="K141" i="19"/>
  <c r="K140" i="19"/>
  <c r="K139" i="19"/>
  <c r="K138" i="19"/>
  <c r="K137" i="19"/>
  <c r="K136" i="19"/>
  <c r="K135" i="19"/>
  <c r="K134" i="19"/>
  <c r="K133" i="19"/>
  <c r="K132" i="19"/>
  <c r="K131" i="19"/>
  <c r="K130" i="19"/>
  <c r="K129" i="19"/>
  <c r="K128" i="19"/>
  <c r="K127" i="19"/>
  <c r="K126" i="19"/>
  <c r="K125" i="19"/>
  <c r="K124" i="19"/>
  <c r="K123" i="19"/>
  <c r="K122" i="19"/>
  <c r="K121" i="19"/>
  <c r="K120" i="19"/>
  <c r="K119" i="19"/>
  <c r="K118" i="19"/>
  <c r="K117" i="19"/>
  <c r="K116" i="19"/>
  <c r="K115" i="19"/>
  <c r="K114" i="19"/>
  <c r="K113" i="19"/>
  <c r="K112" i="19"/>
  <c r="K111" i="19"/>
  <c r="K110" i="19"/>
  <c r="K109" i="19"/>
  <c r="K108" i="19"/>
  <c r="K107" i="19"/>
  <c r="K106" i="19"/>
  <c r="K105" i="19"/>
  <c r="K104" i="19"/>
  <c r="K103" i="19"/>
  <c r="K102" i="19"/>
  <c r="K101" i="19"/>
  <c r="K100" i="19"/>
  <c r="K99" i="19"/>
  <c r="K98" i="19"/>
  <c r="K97" i="19"/>
  <c r="K96" i="19"/>
  <c r="K95" i="19"/>
  <c r="K94" i="19"/>
  <c r="K93" i="19"/>
  <c r="K92" i="19"/>
  <c r="K91" i="19"/>
  <c r="K90" i="19"/>
  <c r="K89" i="19"/>
  <c r="K88" i="19"/>
  <c r="K87" i="19"/>
  <c r="K86" i="19"/>
  <c r="K85" i="19"/>
  <c r="K84" i="19"/>
  <c r="K83" i="19"/>
  <c r="K82" i="19"/>
  <c r="K81" i="19"/>
  <c r="K80" i="19"/>
  <c r="K79" i="19"/>
  <c r="K78" i="19"/>
  <c r="K77" i="19"/>
  <c r="K76" i="19"/>
  <c r="K75" i="19"/>
  <c r="K74" i="19"/>
  <c r="K73" i="19"/>
  <c r="K72" i="19"/>
  <c r="K71" i="19"/>
  <c r="K70" i="19"/>
  <c r="K69" i="19"/>
  <c r="K68" i="19"/>
  <c r="K67" i="19"/>
  <c r="K66" i="19"/>
  <c r="K65" i="19"/>
  <c r="K64" i="19"/>
  <c r="K63" i="19"/>
  <c r="K62" i="19"/>
  <c r="K61" i="19"/>
  <c r="K60" i="19"/>
  <c r="K59" i="19"/>
  <c r="K58" i="19"/>
  <c r="K57" i="19"/>
  <c r="K56" i="19"/>
  <c r="K55" i="19"/>
  <c r="K54" i="19"/>
  <c r="K53" i="19"/>
  <c r="K52" i="19"/>
  <c r="K51" i="19"/>
  <c r="K50" i="19"/>
  <c r="K49" i="19"/>
  <c r="K48" i="19"/>
  <c r="K47" i="19"/>
  <c r="K46" i="19"/>
  <c r="K45" i="19"/>
  <c r="K44" i="19"/>
  <c r="K43" i="19"/>
  <c r="K42" i="19"/>
  <c r="K41" i="19"/>
  <c r="K40" i="19"/>
  <c r="K39" i="19"/>
  <c r="K38" i="19"/>
  <c r="K37" i="19"/>
  <c r="K36" i="19"/>
  <c r="K35" i="19"/>
  <c r="K34" i="19"/>
  <c r="K33" i="19"/>
  <c r="K32" i="19"/>
  <c r="K31" i="19"/>
  <c r="K30" i="19"/>
  <c r="K29" i="19"/>
  <c r="K28" i="19"/>
  <c r="K27" i="19"/>
  <c r="K26" i="19"/>
  <c r="K25" i="19"/>
  <c r="K24" i="19"/>
  <c r="K23" i="19"/>
  <c r="K22" i="19"/>
  <c r="K21" i="19"/>
  <c r="K20" i="19"/>
  <c r="K19" i="19"/>
  <c r="K18" i="19"/>
  <c r="K17" i="19"/>
  <c r="K16" i="19"/>
  <c r="K15" i="19"/>
  <c r="K14" i="19"/>
  <c r="K13" i="19"/>
  <c r="K12" i="19"/>
  <c r="Z9" i="6" s="1"/>
  <c r="K11" i="19"/>
  <c r="Z8" i="6" s="1"/>
  <c r="K210" i="18"/>
  <c r="K209" i="18"/>
  <c r="K208" i="18"/>
  <c r="K207" i="18"/>
  <c r="K206" i="18"/>
  <c r="K205" i="18"/>
  <c r="K204" i="18"/>
  <c r="K203" i="18"/>
  <c r="K202" i="18"/>
  <c r="K201" i="18"/>
  <c r="K200" i="18"/>
  <c r="K199" i="18"/>
  <c r="K198" i="18"/>
  <c r="K197" i="18"/>
  <c r="K196" i="18"/>
  <c r="K195" i="18"/>
  <c r="K194" i="18"/>
  <c r="K193" i="18"/>
  <c r="K192" i="18"/>
  <c r="K191" i="18"/>
  <c r="K190" i="18"/>
  <c r="K189" i="18"/>
  <c r="K188" i="18"/>
  <c r="K187" i="18"/>
  <c r="K186" i="18"/>
  <c r="K185" i="18"/>
  <c r="K184" i="18"/>
  <c r="K183" i="18"/>
  <c r="K182" i="18"/>
  <c r="K181" i="18"/>
  <c r="K180" i="18"/>
  <c r="K179" i="18"/>
  <c r="K178" i="18"/>
  <c r="K177" i="18"/>
  <c r="K176" i="18"/>
  <c r="K175" i="18"/>
  <c r="K174" i="18"/>
  <c r="K173" i="18"/>
  <c r="K172" i="18"/>
  <c r="K171" i="18"/>
  <c r="K170" i="18"/>
  <c r="K169" i="18"/>
  <c r="K168" i="18"/>
  <c r="K167" i="18"/>
  <c r="K166" i="18"/>
  <c r="K165" i="18"/>
  <c r="K164" i="18"/>
  <c r="K163" i="18"/>
  <c r="K162" i="18"/>
  <c r="K161" i="18"/>
  <c r="K160" i="18"/>
  <c r="K159" i="18"/>
  <c r="K158" i="18"/>
  <c r="K157" i="18"/>
  <c r="K156" i="18"/>
  <c r="K155" i="18"/>
  <c r="K154" i="18"/>
  <c r="K153" i="18"/>
  <c r="K152" i="18"/>
  <c r="K151" i="18"/>
  <c r="K150" i="18"/>
  <c r="K149" i="18"/>
  <c r="K148" i="18"/>
  <c r="K147" i="18"/>
  <c r="K146" i="18"/>
  <c r="K145" i="18"/>
  <c r="K144" i="18"/>
  <c r="K143" i="18"/>
  <c r="K142" i="18"/>
  <c r="K141" i="18"/>
  <c r="K140" i="18"/>
  <c r="K139" i="18"/>
  <c r="K138" i="18"/>
  <c r="K137" i="18"/>
  <c r="K136" i="18"/>
  <c r="K135" i="18"/>
  <c r="K134" i="18"/>
  <c r="K133" i="18"/>
  <c r="K132" i="18"/>
  <c r="K131" i="18"/>
  <c r="K130" i="18"/>
  <c r="K129" i="18"/>
  <c r="K128" i="18"/>
  <c r="K127" i="18"/>
  <c r="K126" i="18"/>
  <c r="K125" i="18"/>
  <c r="K124" i="18"/>
  <c r="K123" i="18"/>
  <c r="K122" i="18"/>
  <c r="K121" i="18"/>
  <c r="K120" i="18"/>
  <c r="K119" i="18"/>
  <c r="K118" i="18"/>
  <c r="K117" i="18"/>
  <c r="K116" i="18"/>
  <c r="K115" i="18"/>
  <c r="K114" i="18"/>
  <c r="K113" i="18"/>
  <c r="K112" i="18"/>
  <c r="K111" i="18"/>
  <c r="K110" i="18"/>
  <c r="K109" i="18"/>
  <c r="K108" i="18"/>
  <c r="K107" i="18"/>
  <c r="K106" i="18"/>
  <c r="K105" i="18"/>
  <c r="K104" i="18"/>
  <c r="K103" i="18"/>
  <c r="K102" i="18"/>
  <c r="K101" i="18"/>
  <c r="K100" i="18"/>
  <c r="K99" i="18"/>
  <c r="K98" i="18"/>
  <c r="K97" i="18"/>
  <c r="K96" i="18"/>
  <c r="K95" i="18"/>
  <c r="K94" i="18"/>
  <c r="K93" i="18"/>
  <c r="K92" i="18"/>
  <c r="K91" i="18"/>
  <c r="K90" i="18"/>
  <c r="K89" i="18"/>
  <c r="K88" i="18"/>
  <c r="K87" i="18"/>
  <c r="K86" i="18"/>
  <c r="K85" i="18"/>
  <c r="K84" i="18"/>
  <c r="K83" i="18"/>
  <c r="K82" i="18"/>
  <c r="K81" i="18"/>
  <c r="K80" i="18"/>
  <c r="K79" i="18"/>
  <c r="K78" i="18"/>
  <c r="K77" i="18"/>
  <c r="K76" i="18"/>
  <c r="K75" i="18"/>
  <c r="K74" i="18"/>
  <c r="K73" i="18"/>
  <c r="K72" i="18"/>
  <c r="K71" i="18"/>
  <c r="K70" i="18"/>
  <c r="K69" i="18"/>
  <c r="K68" i="18"/>
  <c r="K67" i="18"/>
  <c r="K66" i="18"/>
  <c r="K65" i="18"/>
  <c r="K64" i="18"/>
  <c r="K63" i="18"/>
  <c r="K62" i="18"/>
  <c r="K61" i="18"/>
  <c r="K60" i="18"/>
  <c r="K59" i="18"/>
  <c r="K58" i="18"/>
  <c r="K57" i="18"/>
  <c r="K56" i="18"/>
  <c r="K55" i="18"/>
  <c r="K54" i="18"/>
  <c r="K53" i="18"/>
  <c r="K52" i="18"/>
  <c r="K51" i="18"/>
  <c r="K50" i="18"/>
  <c r="K49" i="18"/>
  <c r="K48" i="18"/>
  <c r="K47" i="18"/>
  <c r="K46" i="18"/>
  <c r="K45" i="18"/>
  <c r="K44" i="18"/>
  <c r="K43" i="18"/>
  <c r="K42" i="18"/>
  <c r="K41" i="18"/>
  <c r="K40" i="18"/>
  <c r="K39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K12" i="18"/>
  <c r="Y9" i="6" s="1"/>
  <c r="K11" i="18"/>
  <c r="Y8" i="6" s="1"/>
  <c r="K210" i="17"/>
  <c r="K209" i="17"/>
  <c r="K208" i="17"/>
  <c r="K207" i="17"/>
  <c r="K206" i="17"/>
  <c r="K205" i="17"/>
  <c r="K204" i="17"/>
  <c r="K203" i="17"/>
  <c r="K202" i="17"/>
  <c r="K201" i="17"/>
  <c r="K200" i="17"/>
  <c r="K199" i="17"/>
  <c r="K198" i="17"/>
  <c r="K197" i="17"/>
  <c r="K196" i="17"/>
  <c r="K195" i="17"/>
  <c r="K194" i="17"/>
  <c r="K193" i="17"/>
  <c r="K192" i="17"/>
  <c r="K191" i="17"/>
  <c r="K190" i="17"/>
  <c r="K189" i="17"/>
  <c r="K188" i="17"/>
  <c r="K187" i="17"/>
  <c r="K186" i="17"/>
  <c r="K185" i="17"/>
  <c r="K184" i="17"/>
  <c r="K183" i="17"/>
  <c r="K182" i="17"/>
  <c r="K181" i="17"/>
  <c r="K180" i="17"/>
  <c r="K179" i="17"/>
  <c r="K178" i="17"/>
  <c r="K177" i="17"/>
  <c r="K176" i="17"/>
  <c r="K175" i="17"/>
  <c r="K174" i="17"/>
  <c r="K173" i="17"/>
  <c r="K172" i="17"/>
  <c r="K171" i="17"/>
  <c r="K170" i="17"/>
  <c r="K169" i="17"/>
  <c r="K168" i="17"/>
  <c r="K167" i="17"/>
  <c r="K166" i="17"/>
  <c r="K165" i="17"/>
  <c r="K164" i="17"/>
  <c r="K163" i="17"/>
  <c r="K162" i="17"/>
  <c r="K161" i="17"/>
  <c r="K160" i="17"/>
  <c r="K159" i="17"/>
  <c r="K158" i="17"/>
  <c r="K157" i="17"/>
  <c r="K156" i="17"/>
  <c r="K155" i="17"/>
  <c r="K154" i="17"/>
  <c r="K153" i="17"/>
  <c r="K152" i="17"/>
  <c r="K151" i="17"/>
  <c r="K150" i="17"/>
  <c r="K149" i="17"/>
  <c r="K148" i="17"/>
  <c r="K147" i="17"/>
  <c r="K146" i="17"/>
  <c r="K145" i="17"/>
  <c r="K144" i="17"/>
  <c r="K143" i="17"/>
  <c r="K142" i="17"/>
  <c r="K141" i="17"/>
  <c r="K140" i="17"/>
  <c r="K139" i="17"/>
  <c r="K138" i="17"/>
  <c r="K137" i="17"/>
  <c r="K136" i="17"/>
  <c r="K135" i="17"/>
  <c r="K134" i="17"/>
  <c r="K133" i="17"/>
  <c r="K132" i="17"/>
  <c r="K131" i="17"/>
  <c r="K130" i="17"/>
  <c r="K129" i="17"/>
  <c r="K128" i="17"/>
  <c r="K127" i="17"/>
  <c r="K126" i="17"/>
  <c r="K125" i="17"/>
  <c r="K124" i="17"/>
  <c r="K123" i="17"/>
  <c r="K122" i="17"/>
  <c r="K121" i="17"/>
  <c r="K120" i="17"/>
  <c r="K119" i="17"/>
  <c r="K118" i="17"/>
  <c r="K117" i="17"/>
  <c r="K116" i="17"/>
  <c r="K115" i="17"/>
  <c r="K114" i="17"/>
  <c r="K113" i="17"/>
  <c r="K112" i="17"/>
  <c r="K111" i="17"/>
  <c r="K110" i="17"/>
  <c r="K109" i="17"/>
  <c r="K108" i="17"/>
  <c r="K107" i="17"/>
  <c r="K106" i="17"/>
  <c r="K105" i="17"/>
  <c r="K104" i="17"/>
  <c r="K103" i="17"/>
  <c r="K102" i="17"/>
  <c r="K101" i="17"/>
  <c r="K100" i="17"/>
  <c r="K99" i="17"/>
  <c r="K98" i="17"/>
  <c r="K97" i="17"/>
  <c r="K96" i="17"/>
  <c r="K95" i="17"/>
  <c r="K94" i="17"/>
  <c r="K93" i="17"/>
  <c r="K92" i="17"/>
  <c r="K91" i="17"/>
  <c r="K90" i="17"/>
  <c r="K89" i="17"/>
  <c r="K88" i="17"/>
  <c r="K87" i="17"/>
  <c r="K86" i="17"/>
  <c r="K85" i="17"/>
  <c r="K84" i="17"/>
  <c r="K83" i="17"/>
  <c r="K82" i="17"/>
  <c r="K81" i="17"/>
  <c r="K80" i="17"/>
  <c r="K79" i="17"/>
  <c r="K78" i="17"/>
  <c r="K77" i="17"/>
  <c r="K76" i="17"/>
  <c r="K75" i="17"/>
  <c r="K74" i="17"/>
  <c r="K73" i="17"/>
  <c r="K72" i="17"/>
  <c r="K71" i="17"/>
  <c r="K70" i="17"/>
  <c r="K69" i="17"/>
  <c r="K68" i="17"/>
  <c r="K67" i="17"/>
  <c r="K66" i="17"/>
  <c r="K65" i="17"/>
  <c r="K64" i="17"/>
  <c r="K63" i="17"/>
  <c r="K62" i="17"/>
  <c r="K61" i="17"/>
  <c r="K60" i="17"/>
  <c r="K59" i="17"/>
  <c r="K58" i="17"/>
  <c r="K57" i="17"/>
  <c r="K56" i="17"/>
  <c r="K55" i="17"/>
  <c r="K54" i="17"/>
  <c r="K53" i="17"/>
  <c r="K52" i="17"/>
  <c r="K51" i="17"/>
  <c r="K50" i="17"/>
  <c r="K49" i="17"/>
  <c r="K48" i="17"/>
  <c r="K47" i="17"/>
  <c r="K46" i="17"/>
  <c r="K45" i="17"/>
  <c r="K44" i="17"/>
  <c r="K43" i="17"/>
  <c r="K42" i="17"/>
  <c r="K41" i="17"/>
  <c r="K40" i="17"/>
  <c r="K39" i="17"/>
  <c r="K38" i="17"/>
  <c r="K37" i="17"/>
  <c r="K36" i="17"/>
  <c r="K35" i="17"/>
  <c r="K34" i="17"/>
  <c r="K33" i="17"/>
  <c r="K32" i="17"/>
  <c r="K31" i="17"/>
  <c r="K30" i="17"/>
  <c r="K29" i="17"/>
  <c r="K28" i="17"/>
  <c r="K27" i="17"/>
  <c r="K26" i="17"/>
  <c r="K25" i="17"/>
  <c r="K24" i="17"/>
  <c r="K23" i="17"/>
  <c r="K22" i="17"/>
  <c r="K21" i="17"/>
  <c r="K20" i="17"/>
  <c r="K19" i="17"/>
  <c r="K18" i="17"/>
  <c r="K17" i="17"/>
  <c r="K16" i="17"/>
  <c r="K15" i="17"/>
  <c r="K14" i="17"/>
  <c r="K13" i="17"/>
  <c r="K12" i="17"/>
  <c r="X9" i="6" s="1"/>
  <c r="K11" i="17"/>
  <c r="X8" i="6" s="1"/>
  <c r="K210" i="16"/>
  <c r="K209" i="16"/>
  <c r="K208" i="16"/>
  <c r="K207" i="16"/>
  <c r="K206" i="16"/>
  <c r="K205" i="16"/>
  <c r="K204" i="16"/>
  <c r="K203" i="16"/>
  <c r="K202" i="16"/>
  <c r="K201" i="16"/>
  <c r="K200" i="16"/>
  <c r="K199" i="16"/>
  <c r="K198" i="16"/>
  <c r="K197" i="16"/>
  <c r="K196" i="16"/>
  <c r="K195" i="16"/>
  <c r="K194" i="16"/>
  <c r="K193" i="16"/>
  <c r="K192" i="16"/>
  <c r="K191" i="16"/>
  <c r="K190" i="16"/>
  <c r="K189" i="16"/>
  <c r="K188" i="16"/>
  <c r="K187" i="16"/>
  <c r="K186" i="16"/>
  <c r="K185" i="16"/>
  <c r="K184" i="16"/>
  <c r="K183" i="16"/>
  <c r="K182" i="16"/>
  <c r="K181" i="16"/>
  <c r="K180" i="16"/>
  <c r="K179" i="16"/>
  <c r="K178" i="16"/>
  <c r="K177" i="16"/>
  <c r="K176" i="16"/>
  <c r="K175" i="16"/>
  <c r="K174" i="16"/>
  <c r="K173" i="16"/>
  <c r="K172" i="16"/>
  <c r="K171" i="16"/>
  <c r="K170" i="16"/>
  <c r="K169" i="16"/>
  <c r="K168" i="16"/>
  <c r="K167" i="16"/>
  <c r="K166" i="16"/>
  <c r="K165" i="16"/>
  <c r="K164" i="16"/>
  <c r="K163" i="16"/>
  <c r="K162" i="16"/>
  <c r="K161" i="16"/>
  <c r="K160" i="16"/>
  <c r="K159" i="16"/>
  <c r="K158" i="16"/>
  <c r="K157" i="16"/>
  <c r="K156" i="16"/>
  <c r="K155" i="16"/>
  <c r="K154" i="16"/>
  <c r="K153" i="16"/>
  <c r="K152" i="16"/>
  <c r="K151" i="16"/>
  <c r="K150" i="16"/>
  <c r="K149" i="16"/>
  <c r="K148" i="16"/>
  <c r="K147" i="16"/>
  <c r="K146" i="16"/>
  <c r="K145" i="16"/>
  <c r="K144" i="16"/>
  <c r="K143" i="16"/>
  <c r="K142" i="16"/>
  <c r="K141" i="16"/>
  <c r="K140" i="16"/>
  <c r="K139" i="16"/>
  <c r="K138" i="16"/>
  <c r="K137" i="16"/>
  <c r="K136" i="16"/>
  <c r="K135" i="16"/>
  <c r="K134" i="16"/>
  <c r="K133" i="16"/>
  <c r="K132" i="16"/>
  <c r="K131" i="16"/>
  <c r="K130" i="16"/>
  <c r="K129" i="16"/>
  <c r="K128" i="16"/>
  <c r="K127" i="16"/>
  <c r="K126" i="16"/>
  <c r="K125" i="16"/>
  <c r="K124" i="16"/>
  <c r="K123" i="16"/>
  <c r="K122" i="16"/>
  <c r="K121" i="16"/>
  <c r="K120" i="16"/>
  <c r="K119" i="16"/>
  <c r="K118" i="16"/>
  <c r="K117" i="16"/>
  <c r="K116" i="16"/>
  <c r="K115" i="16"/>
  <c r="K114" i="16"/>
  <c r="K113" i="16"/>
  <c r="K112" i="16"/>
  <c r="K111" i="16"/>
  <c r="K110" i="16"/>
  <c r="K109" i="16"/>
  <c r="K108" i="16"/>
  <c r="K107" i="16"/>
  <c r="K106" i="16"/>
  <c r="K105" i="16"/>
  <c r="K104" i="16"/>
  <c r="K103" i="16"/>
  <c r="K102" i="16"/>
  <c r="K101" i="16"/>
  <c r="K100" i="16"/>
  <c r="K99" i="16"/>
  <c r="K98" i="16"/>
  <c r="K97" i="16"/>
  <c r="K96" i="16"/>
  <c r="K95" i="16"/>
  <c r="K94" i="16"/>
  <c r="K93" i="16"/>
  <c r="K92" i="16"/>
  <c r="K91" i="16"/>
  <c r="K90" i="16"/>
  <c r="K89" i="16"/>
  <c r="K88" i="16"/>
  <c r="K87" i="16"/>
  <c r="K86" i="16"/>
  <c r="K85" i="16"/>
  <c r="K84" i="16"/>
  <c r="K83" i="16"/>
  <c r="K82" i="16"/>
  <c r="K81" i="16"/>
  <c r="K80" i="16"/>
  <c r="K79" i="16"/>
  <c r="K78" i="16"/>
  <c r="K77" i="16"/>
  <c r="K76" i="16"/>
  <c r="K75" i="16"/>
  <c r="K74" i="16"/>
  <c r="K73" i="16"/>
  <c r="K72" i="16"/>
  <c r="K71" i="16"/>
  <c r="K70" i="16"/>
  <c r="K69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K24" i="16"/>
  <c r="K23" i="16"/>
  <c r="K22" i="16"/>
  <c r="K21" i="16"/>
  <c r="K20" i="16"/>
  <c r="K19" i="16"/>
  <c r="K18" i="16"/>
  <c r="K17" i="16"/>
  <c r="K16" i="16"/>
  <c r="K15" i="16"/>
  <c r="K14" i="16"/>
  <c r="K13" i="16"/>
  <c r="K12" i="16"/>
  <c r="W9" i="6" s="1"/>
  <c r="K11" i="16"/>
  <c r="W8" i="6" s="1"/>
  <c r="K210" i="15"/>
  <c r="K209" i="15"/>
  <c r="K208" i="15"/>
  <c r="K207" i="15"/>
  <c r="K206" i="15"/>
  <c r="K205" i="15"/>
  <c r="K204" i="15"/>
  <c r="K203" i="15"/>
  <c r="K202" i="15"/>
  <c r="K201" i="15"/>
  <c r="K200" i="15"/>
  <c r="K199" i="15"/>
  <c r="K198" i="15"/>
  <c r="K197" i="15"/>
  <c r="K196" i="15"/>
  <c r="K195" i="15"/>
  <c r="K194" i="15"/>
  <c r="K193" i="15"/>
  <c r="K192" i="15"/>
  <c r="K191" i="15"/>
  <c r="K190" i="15"/>
  <c r="K189" i="15"/>
  <c r="K188" i="15"/>
  <c r="K187" i="15"/>
  <c r="K186" i="15"/>
  <c r="K185" i="15"/>
  <c r="K184" i="15"/>
  <c r="K183" i="15"/>
  <c r="K182" i="15"/>
  <c r="K181" i="15"/>
  <c r="K180" i="15"/>
  <c r="K179" i="15"/>
  <c r="K178" i="15"/>
  <c r="K177" i="15"/>
  <c r="K176" i="15"/>
  <c r="K175" i="15"/>
  <c r="K174" i="15"/>
  <c r="K173" i="15"/>
  <c r="K172" i="15"/>
  <c r="K171" i="15"/>
  <c r="K170" i="15"/>
  <c r="K169" i="15"/>
  <c r="K168" i="15"/>
  <c r="K167" i="15"/>
  <c r="K166" i="15"/>
  <c r="K165" i="15"/>
  <c r="K164" i="15"/>
  <c r="K163" i="15"/>
  <c r="K162" i="15"/>
  <c r="K161" i="15"/>
  <c r="K160" i="15"/>
  <c r="K159" i="15"/>
  <c r="K158" i="15"/>
  <c r="K157" i="15"/>
  <c r="K156" i="15"/>
  <c r="K155" i="15"/>
  <c r="K154" i="15"/>
  <c r="K153" i="15"/>
  <c r="K152" i="15"/>
  <c r="K151" i="15"/>
  <c r="K150" i="15"/>
  <c r="K149" i="15"/>
  <c r="K148" i="15"/>
  <c r="K147" i="15"/>
  <c r="K146" i="15"/>
  <c r="K145" i="15"/>
  <c r="K144" i="15"/>
  <c r="K143" i="15"/>
  <c r="K142" i="15"/>
  <c r="K141" i="15"/>
  <c r="K140" i="15"/>
  <c r="K139" i="15"/>
  <c r="K138" i="15"/>
  <c r="K137" i="15"/>
  <c r="K136" i="15"/>
  <c r="K135" i="15"/>
  <c r="K134" i="15"/>
  <c r="K133" i="15"/>
  <c r="K132" i="15"/>
  <c r="K131" i="15"/>
  <c r="K130" i="15"/>
  <c r="K129" i="15"/>
  <c r="K128" i="15"/>
  <c r="K127" i="15"/>
  <c r="K126" i="15"/>
  <c r="K125" i="15"/>
  <c r="K124" i="15"/>
  <c r="K123" i="15"/>
  <c r="K122" i="15"/>
  <c r="K121" i="15"/>
  <c r="K120" i="15"/>
  <c r="K119" i="15"/>
  <c r="K118" i="15"/>
  <c r="K117" i="15"/>
  <c r="K116" i="15"/>
  <c r="K115" i="15"/>
  <c r="K114" i="15"/>
  <c r="K113" i="15"/>
  <c r="K112" i="15"/>
  <c r="K111" i="15"/>
  <c r="K110" i="15"/>
  <c r="K109" i="15"/>
  <c r="K108" i="15"/>
  <c r="K107" i="15"/>
  <c r="K106" i="15"/>
  <c r="K105" i="15"/>
  <c r="K104" i="15"/>
  <c r="K103" i="15"/>
  <c r="K102" i="15"/>
  <c r="K101" i="15"/>
  <c r="K100" i="15"/>
  <c r="K99" i="15"/>
  <c r="K98" i="15"/>
  <c r="K97" i="15"/>
  <c r="K96" i="15"/>
  <c r="K95" i="15"/>
  <c r="K94" i="15"/>
  <c r="K93" i="15"/>
  <c r="K92" i="15"/>
  <c r="K91" i="15"/>
  <c r="K90" i="15"/>
  <c r="K89" i="15"/>
  <c r="K88" i="15"/>
  <c r="K87" i="15"/>
  <c r="K86" i="15"/>
  <c r="K85" i="15"/>
  <c r="K84" i="15"/>
  <c r="K83" i="15"/>
  <c r="K82" i="15"/>
  <c r="K81" i="15"/>
  <c r="K80" i="15"/>
  <c r="K79" i="15"/>
  <c r="K78" i="15"/>
  <c r="K77" i="15"/>
  <c r="K76" i="15"/>
  <c r="K75" i="15"/>
  <c r="K74" i="15"/>
  <c r="K73" i="15"/>
  <c r="K72" i="15"/>
  <c r="K71" i="15"/>
  <c r="K70" i="15"/>
  <c r="K69" i="15"/>
  <c r="K68" i="15"/>
  <c r="K67" i="15"/>
  <c r="K66" i="15"/>
  <c r="K65" i="15"/>
  <c r="K64" i="15"/>
  <c r="K63" i="15"/>
  <c r="K62" i="15"/>
  <c r="K61" i="15"/>
  <c r="K60" i="15"/>
  <c r="K59" i="15"/>
  <c r="K58" i="15"/>
  <c r="K57" i="15"/>
  <c r="K56" i="15"/>
  <c r="K55" i="15"/>
  <c r="K54" i="15"/>
  <c r="K53" i="15"/>
  <c r="K52" i="15"/>
  <c r="K51" i="15"/>
  <c r="K50" i="15"/>
  <c r="K49" i="15"/>
  <c r="K48" i="15"/>
  <c r="K47" i="15"/>
  <c r="K46" i="15"/>
  <c r="K45" i="15"/>
  <c r="K44" i="15"/>
  <c r="K43" i="15"/>
  <c r="K42" i="15"/>
  <c r="K41" i="15"/>
  <c r="K40" i="15"/>
  <c r="K39" i="15"/>
  <c r="K38" i="15"/>
  <c r="K37" i="15"/>
  <c r="K36" i="15"/>
  <c r="K35" i="15"/>
  <c r="K34" i="15"/>
  <c r="K33" i="15"/>
  <c r="K32" i="15"/>
  <c r="K31" i="15"/>
  <c r="K30" i="15"/>
  <c r="K29" i="15"/>
  <c r="K28" i="15"/>
  <c r="K27" i="15"/>
  <c r="K26" i="15"/>
  <c r="K25" i="15"/>
  <c r="K24" i="15"/>
  <c r="K23" i="15"/>
  <c r="K22" i="15"/>
  <c r="K21" i="15"/>
  <c r="K20" i="15"/>
  <c r="K19" i="15"/>
  <c r="K18" i="15"/>
  <c r="K17" i="15"/>
  <c r="K16" i="15"/>
  <c r="K15" i="15"/>
  <c r="K14" i="15"/>
  <c r="K13" i="15"/>
  <c r="K12" i="15"/>
  <c r="V9" i="6" s="1"/>
  <c r="K11" i="15"/>
  <c r="V8" i="6" s="1"/>
  <c r="K210" i="14"/>
  <c r="K209" i="14"/>
  <c r="K208" i="14"/>
  <c r="K207" i="14"/>
  <c r="K206" i="14"/>
  <c r="K205" i="14"/>
  <c r="K204" i="14"/>
  <c r="K203" i="14"/>
  <c r="K202" i="14"/>
  <c r="K201" i="14"/>
  <c r="K200" i="14"/>
  <c r="K199" i="14"/>
  <c r="K198" i="14"/>
  <c r="K197" i="14"/>
  <c r="K196" i="14"/>
  <c r="K195" i="14"/>
  <c r="K194" i="14"/>
  <c r="K193" i="14"/>
  <c r="K192" i="14"/>
  <c r="K191" i="14"/>
  <c r="K190" i="14"/>
  <c r="K189" i="14"/>
  <c r="K188" i="14"/>
  <c r="K187" i="14"/>
  <c r="K186" i="14"/>
  <c r="K185" i="14"/>
  <c r="K184" i="14"/>
  <c r="K183" i="14"/>
  <c r="K182" i="14"/>
  <c r="K181" i="14"/>
  <c r="K180" i="14"/>
  <c r="K179" i="14"/>
  <c r="K178" i="14"/>
  <c r="K177" i="14"/>
  <c r="K176" i="14"/>
  <c r="K175" i="14"/>
  <c r="K174" i="14"/>
  <c r="K173" i="14"/>
  <c r="K172" i="14"/>
  <c r="K171" i="14"/>
  <c r="K170" i="14"/>
  <c r="K169" i="14"/>
  <c r="K168" i="14"/>
  <c r="K167" i="14"/>
  <c r="K166" i="14"/>
  <c r="K165" i="14"/>
  <c r="K164" i="14"/>
  <c r="K163" i="14"/>
  <c r="K162" i="14"/>
  <c r="K161" i="14"/>
  <c r="K160" i="14"/>
  <c r="K159" i="14"/>
  <c r="K158" i="14"/>
  <c r="K157" i="14"/>
  <c r="K156" i="14"/>
  <c r="K155" i="14"/>
  <c r="K154" i="14"/>
  <c r="K153" i="14"/>
  <c r="K152" i="14"/>
  <c r="K151" i="14"/>
  <c r="K150" i="14"/>
  <c r="K149" i="14"/>
  <c r="K148" i="14"/>
  <c r="K147" i="14"/>
  <c r="K146" i="14"/>
  <c r="K145" i="14"/>
  <c r="K144" i="14"/>
  <c r="K143" i="14"/>
  <c r="K142" i="14"/>
  <c r="K141" i="14"/>
  <c r="K140" i="14"/>
  <c r="K139" i="14"/>
  <c r="K138" i="14"/>
  <c r="K137" i="14"/>
  <c r="K136" i="14"/>
  <c r="K135" i="14"/>
  <c r="K134" i="14"/>
  <c r="K133" i="14"/>
  <c r="K132" i="14"/>
  <c r="K131" i="14"/>
  <c r="K130" i="14"/>
  <c r="K129" i="14"/>
  <c r="K128" i="14"/>
  <c r="K127" i="14"/>
  <c r="K126" i="14"/>
  <c r="K125" i="14"/>
  <c r="K124" i="14"/>
  <c r="K123" i="14"/>
  <c r="K122" i="14"/>
  <c r="K121" i="14"/>
  <c r="K120" i="14"/>
  <c r="K119" i="14"/>
  <c r="K118" i="14"/>
  <c r="K117" i="14"/>
  <c r="K116" i="14"/>
  <c r="K115" i="14"/>
  <c r="K114" i="14"/>
  <c r="K113" i="14"/>
  <c r="K112" i="14"/>
  <c r="K111" i="14"/>
  <c r="K110" i="14"/>
  <c r="K109" i="14"/>
  <c r="K108" i="14"/>
  <c r="K107" i="14"/>
  <c r="K106" i="14"/>
  <c r="K105" i="14"/>
  <c r="K104" i="14"/>
  <c r="K103" i="14"/>
  <c r="K102" i="14"/>
  <c r="K101" i="14"/>
  <c r="K100" i="14"/>
  <c r="K99" i="14"/>
  <c r="K98" i="14"/>
  <c r="K97" i="14"/>
  <c r="K96" i="14"/>
  <c r="K95" i="14"/>
  <c r="K94" i="14"/>
  <c r="K93" i="14"/>
  <c r="K92" i="14"/>
  <c r="K91" i="14"/>
  <c r="K90" i="14"/>
  <c r="K89" i="14"/>
  <c r="K88" i="14"/>
  <c r="K87" i="14"/>
  <c r="K86" i="14"/>
  <c r="K85" i="14"/>
  <c r="K84" i="14"/>
  <c r="K83" i="14"/>
  <c r="K82" i="14"/>
  <c r="K81" i="14"/>
  <c r="K80" i="14"/>
  <c r="K79" i="14"/>
  <c r="K78" i="14"/>
  <c r="K77" i="14"/>
  <c r="K76" i="14"/>
  <c r="K75" i="14"/>
  <c r="K74" i="14"/>
  <c r="K73" i="14"/>
  <c r="K72" i="14"/>
  <c r="K71" i="14"/>
  <c r="K70" i="14"/>
  <c r="K69" i="14"/>
  <c r="K68" i="14"/>
  <c r="K67" i="14"/>
  <c r="K66" i="14"/>
  <c r="K65" i="14"/>
  <c r="K64" i="14"/>
  <c r="K63" i="14"/>
  <c r="K62" i="14"/>
  <c r="K61" i="14"/>
  <c r="K60" i="14"/>
  <c r="K59" i="14"/>
  <c r="K58" i="14"/>
  <c r="K57" i="14"/>
  <c r="K56" i="14"/>
  <c r="K55" i="14"/>
  <c r="K54" i="14"/>
  <c r="K53" i="14"/>
  <c r="K52" i="14"/>
  <c r="K51" i="14"/>
  <c r="K50" i="14"/>
  <c r="K49" i="14"/>
  <c r="K48" i="14"/>
  <c r="K47" i="14"/>
  <c r="K46" i="14"/>
  <c r="K45" i="14"/>
  <c r="K44" i="14"/>
  <c r="K43" i="14"/>
  <c r="K42" i="14"/>
  <c r="K41" i="14"/>
  <c r="K40" i="14"/>
  <c r="K39" i="14"/>
  <c r="K38" i="14"/>
  <c r="K37" i="14"/>
  <c r="K36" i="14"/>
  <c r="K35" i="14"/>
  <c r="K34" i="14"/>
  <c r="K33" i="14"/>
  <c r="K32" i="14"/>
  <c r="K31" i="14"/>
  <c r="K30" i="14"/>
  <c r="K29" i="14"/>
  <c r="K28" i="14"/>
  <c r="K27" i="14"/>
  <c r="K26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K13" i="14"/>
  <c r="K12" i="14"/>
  <c r="U9" i="6" s="1"/>
  <c r="K11" i="14"/>
  <c r="U8" i="6" s="1"/>
  <c r="K210" i="13"/>
  <c r="K209" i="13"/>
  <c r="K208" i="13"/>
  <c r="K207" i="13"/>
  <c r="K206" i="13"/>
  <c r="K205" i="13"/>
  <c r="K204" i="13"/>
  <c r="K203" i="13"/>
  <c r="K202" i="13"/>
  <c r="K201" i="13"/>
  <c r="K200" i="13"/>
  <c r="K199" i="13"/>
  <c r="K198" i="13"/>
  <c r="K197" i="13"/>
  <c r="K196" i="13"/>
  <c r="K195" i="13"/>
  <c r="K194" i="13"/>
  <c r="K193" i="13"/>
  <c r="K192" i="13"/>
  <c r="K191" i="13"/>
  <c r="K190" i="13"/>
  <c r="K189" i="13"/>
  <c r="K188" i="13"/>
  <c r="K187" i="13"/>
  <c r="K186" i="13"/>
  <c r="K185" i="13"/>
  <c r="K184" i="13"/>
  <c r="K183" i="13"/>
  <c r="K182" i="13"/>
  <c r="K181" i="13"/>
  <c r="K180" i="13"/>
  <c r="K179" i="13"/>
  <c r="K178" i="13"/>
  <c r="K177" i="13"/>
  <c r="K176" i="13"/>
  <c r="K175" i="13"/>
  <c r="K174" i="13"/>
  <c r="K173" i="13"/>
  <c r="K172" i="13"/>
  <c r="K171" i="13"/>
  <c r="K170" i="13"/>
  <c r="K169" i="13"/>
  <c r="K168" i="13"/>
  <c r="K167" i="13"/>
  <c r="K166" i="13"/>
  <c r="K165" i="13"/>
  <c r="K164" i="13"/>
  <c r="K163" i="13"/>
  <c r="K162" i="13"/>
  <c r="K161" i="13"/>
  <c r="K160" i="13"/>
  <c r="K159" i="13"/>
  <c r="K158" i="13"/>
  <c r="K157" i="13"/>
  <c r="K156" i="13"/>
  <c r="K155" i="13"/>
  <c r="K154" i="13"/>
  <c r="K153" i="13"/>
  <c r="K152" i="13"/>
  <c r="K151" i="13"/>
  <c r="K150" i="13"/>
  <c r="K149" i="13"/>
  <c r="K148" i="13"/>
  <c r="K147" i="13"/>
  <c r="K146" i="13"/>
  <c r="K145" i="13"/>
  <c r="K144" i="13"/>
  <c r="K143" i="13"/>
  <c r="K142" i="13"/>
  <c r="K141" i="13"/>
  <c r="K140" i="13"/>
  <c r="K139" i="13"/>
  <c r="K138" i="13"/>
  <c r="K137" i="13"/>
  <c r="K136" i="13"/>
  <c r="K135" i="13"/>
  <c r="K134" i="13"/>
  <c r="K133" i="13"/>
  <c r="K132" i="13"/>
  <c r="K131" i="13"/>
  <c r="K130" i="13"/>
  <c r="K129" i="13"/>
  <c r="K128" i="13"/>
  <c r="K127" i="13"/>
  <c r="K126" i="13"/>
  <c r="K125" i="13"/>
  <c r="K124" i="13"/>
  <c r="K123" i="13"/>
  <c r="K122" i="13"/>
  <c r="K121" i="13"/>
  <c r="K120" i="13"/>
  <c r="K119" i="13"/>
  <c r="K118" i="13"/>
  <c r="K117" i="13"/>
  <c r="K116" i="13"/>
  <c r="K115" i="13"/>
  <c r="K114" i="13"/>
  <c r="K113" i="13"/>
  <c r="K112" i="13"/>
  <c r="K111" i="13"/>
  <c r="K110" i="13"/>
  <c r="K109" i="13"/>
  <c r="K108" i="13"/>
  <c r="K107" i="13"/>
  <c r="K106" i="13"/>
  <c r="K105" i="13"/>
  <c r="K104" i="13"/>
  <c r="K103" i="13"/>
  <c r="K102" i="13"/>
  <c r="K101" i="13"/>
  <c r="K100" i="13"/>
  <c r="K99" i="13"/>
  <c r="K98" i="13"/>
  <c r="K97" i="13"/>
  <c r="K96" i="13"/>
  <c r="K95" i="13"/>
  <c r="K94" i="13"/>
  <c r="K93" i="13"/>
  <c r="K92" i="13"/>
  <c r="K91" i="13"/>
  <c r="K90" i="13"/>
  <c r="K89" i="13"/>
  <c r="K88" i="13"/>
  <c r="K87" i="13"/>
  <c r="K86" i="13"/>
  <c r="K85" i="13"/>
  <c r="K84" i="13"/>
  <c r="K83" i="13"/>
  <c r="K82" i="13"/>
  <c r="K81" i="13"/>
  <c r="K80" i="13"/>
  <c r="K79" i="13"/>
  <c r="K78" i="13"/>
  <c r="K77" i="13"/>
  <c r="K76" i="13"/>
  <c r="K75" i="13"/>
  <c r="K74" i="13"/>
  <c r="K73" i="13"/>
  <c r="K72" i="13"/>
  <c r="K71" i="13"/>
  <c r="K70" i="13"/>
  <c r="K69" i="13"/>
  <c r="K68" i="13"/>
  <c r="K67" i="13"/>
  <c r="K66" i="13"/>
  <c r="K65" i="13"/>
  <c r="K64" i="13"/>
  <c r="K63" i="13"/>
  <c r="K62" i="13"/>
  <c r="K61" i="13"/>
  <c r="K60" i="13"/>
  <c r="K59" i="13"/>
  <c r="K58" i="13"/>
  <c r="K57" i="13"/>
  <c r="K56" i="13"/>
  <c r="K55" i="13"/>
  <c r="K54" i="13"/>
  <c r="K53" i="13"/>
  <c r="K52" i="13"/>
  <c r="K51" i="13"/>
  <c r="K50" i="13"/>
  <c r="K49" i="13"/>
  <c r="K48" i="13"/>
  <c r="K47" i="13"/>
  <c r="K46" i="13"/>
  <c r="K45" i="13"/>
  <c r="K44" i="13"/>
  <c r="K43" i="13"/>
  <c r="K42" i="13"/>
  <c r="K41" i="13"/>
  <c r="K40" i="13"/>
  <c r="K39" i="13"/>
  <c r="K38" i="13"/>
  <c r="K37" i="13"/>
  <c r="K36" i="13"/>
  <c r="K35" i="13"/>
  <c r="K34" i="13"/>
  <c r="K33" i="13"/>
  <c r="K32" i="13"/>
  <c r="K31" i="13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T9" i="6" s="1"/>
  <c r="K11" i="13"/>
  <c r="K210" i="12"/>
  <c r="K209" i="12"/>
  <c r="K208" i="12"/>
  <c r="K207" i="12"/>
  <c r="K206" i="12"/>
  <c r="K205" i="12"/>
  <c r="K204" i="12"/>
  <c r="K203" i="12"/>
  <c r="K202" i="12"/>
  <c r="K201" i="12"/>
  <c r="K200" i="12"/>
  <c r="K199" i="12"/>
  <c r="K198" i="12"/>
  <c r="K197" i="12"/>
  <c r="K196" i="12"/>
  <c r="K195" i="12"/>
  <c r="K194" i="12"/>
  <c r="K193" i="12"/>
  <c r="K192" i="12"/>
  <c r="K191" i="12"/>
  <c r="K190" i="12"/>
  <c r="K189" i="12"/>
  <c r="K188" i="12"/>
  <c r="K187" i="12"/>
  <c r="K186" i="12"/>
  <c r="K185" i="12"/>
  <c r="K184" i="12"/>
  <c r="K183" i="12"/>
  <c r="K182" i="12"/>
  <c r="K181" i="12"/>
  <c r="K180" i="12"/>
  <c r="K179" i="12"/>
  <c r="K178" i="12"/>
  <c r="K177" i="12"/>
  <c r="K176" i="12"/>
  <c r="K175" i="12"/>
  <c r="K174" i="12"/>
  <c r="K173" i="12"/>
  <c r="K172" i="12"/>
  <c r="K171" i="12"/>
  <c r="K170" i="12"/>
  <c r="K169" i="12"/>
  <c r="K168" i="12"/>
  <c r="K167" i="12"/>
  <c r="K166" i="12"/>
  <c r="K165" i="12"/>
  <c r="K164" i="12"/>
  <c r="K163" i="12"/>
  <c r="K162" i="12"/>
  <c r="K161" i="12"/>
  <c r="K160" i="12"/>
  <c r="K159" i="12"/>
  <c r="K158" i="12"/>
  <c r="K157" i="12"/>
  <c r="K156" i="12"/>
  <c r="K155" i="12"/>
  <c r="K154" i="12"/>
  <c r="K153" i="12"/>
  <c r="K152" i="12"/>
  <c r="K151" i="12"/>
  <c r="K150" i="12"/>
  <c r="K149" i="12"/>
  <c r="K148" i="12"/>
  <c r="K147" i="12"/>
  <c r="K146" i="12"/>
  <c r="K145" i="12"/>
  <c r="K144" i="12"/>
  <c r="K143" i="12"/>
  <c r="K142" i="12"/>
  <c r="K141" i="12"/>
  <c r="K140" i="12"/>
  <c r="K139" i="12"/>
  <c r="K138" i="12"/>
  <c r="K137" i="12"/>
  <c r="K136" i="12"/>
  <c r="K135" i="12"/>
  <c r="K134" i="12"/>
  <c r="K133" i="12"/>
  <c r="K132" i="12"/>
  <c r="K131" i="12"/>
  <c r="K130" i="12"/>
  <c r="K129" i="12"/>
  <c r="K128" i="12"/>
  <c r="K127" i="12"/>
  <c r="K126" i="12"/>
  <c r="K125" i="12"/>
  <c r="K124" i="12"/>
  <c r="K123" i="12"/>
  <c r="K122" i="12"/>
  <c r="K121" i="12"/>
  <c r="K120" i="12"/>
  <c r="K119" i="12"/>
  <c r="K118" i="12"/>
  <c r="K117" i="12"/>
  <c r="K116" i="12"/>
  <c r="K115" i="12"/>
  <c r="K114" i="12"/>
  <c r="K113" i="12"/>
  <c r="K112" i="12"/>
  <c r="K111" i="12"/>
  <c r="K110" i="12"/>
  <c r="K109" i="12"/>
  <c r="K108" i="12"/>
  <c r="K107" i="12"/>
  <c r="K106" i="12"/>
  <c r="K105" i="12"/>
  <c r="K104" i="12"/>
  <c r="K103" i="12"/>
  <c r="K102" i="12"/>
  <c r="K101" i="12"/>
  <c r="K100" i="12"/>
  <c r="K99" i="12"/>
  <c r="K98" i="12"/>
  <c r="K97" i="12"/>
  <c r="K96" i="12"/>
  <c r="K95" i="12"/>
  <c r="K94" i="12"/>
  <c r="K93" i="12"/>
  <c r="K92" i="12"/>
  <c r="K91" i="12"/>
  <c r="K90" i="12"/>
  <c r="K89" i="12"/>
  <c r="K88" i="12"/>
  <c r="K87" i="12"/>
  <c r="K86" i="12"/>
  <c r="K85" i="12"/>
  <c r="K84" i="12"/>
  <c r="K83" i="12"/>
  <c r="K82" i="12"/>
  <c r="K81" i="12"/>
  <c r="K80" i="12"/>
  <c r="K79" i="12"/>
  <c r="K78" i="12"/>
  <c r="K77" i="12"/>
  <c r="K76" i="12"/>
  <c r="K75" i="12"/>
  <c r="K74" i="12"/>
  <c r="K73" i="12"/>
  <c r="K72" i="12"/>
  <c r="K71" i="12"/>
  <c r="K70" i="12"/>
  <c r="K69" i="12"/>
  <c r="K68" i="12"/>
  <c r="K67" i="12"/>
  <c r="K66" i="12"/>
  <c r="K65" i="12"/>
  <c r="K64" i="12"/>
  <c r="K63" i="12"/>
  <c r="K62" i="12"/>
  <c r="K61" i="12"/>
  <c r="K60" i="12"/>
  <c r="K59" i="12"/>
  <c r="K58" i="12"/>
  <c r="K57" i="12"/>
  <c r="K56" i="12"/>
  <c r="K55" i="12"/>
  <c r="K54" i="12"/>
  <c r="K53" i="12"/>
  <c r="K52" i="12"/>
  <c r="K51" i="12"/>
  <c r="K50" i="12"/>
  <c r="K49" i="12"/>
  <c r="K48" i="12"/>
  <c r="K47" i="12"/>
  <c r="K46" i="12"/>
  <c r="K45" i="12"/>
  <c r="K44" i="12"/>
  <c r="K43" i="12"/>
  <c r="K42" i="12"/>
  <c r="K41" i="12"/>
  <c r="K40" i="12"/>
  <c r="K39" i="12"/>
  <c r="K38" i="12"/>
  <c r="K37" i="12"/>
  <c r="K36" i="12"/>
  <c r="K35" i="12"/>
  <c r="K34" i="12"/>
  <c r="K33" i="12"/>
  <c r="K32" i="12"/>
  <c r="K31" i="12"/>
  <c r="K30" i="12"/>
  <c r="K29" i="12"/>
  <c r="K28" i="12"/>
  <c r="K27" i="12"/>
  <c r="K26" i="12"/>
  <c r="K25" i="12"/>
  <c r="K24" i="12"/>
  <c r="K23" i="12"/>
  <c r="K22" i="12"/>
  <c r="K21" i="12"/>
  <c r="K20" i="12"/>
  <c r="K19" i="12"/>
  <c r="K18" i="12"/>
  <c r="K17" i="12"/>
  <c r="K16" i="12"/>
  <c r="K15" i="12"/>
  <c r="K14" i="12"/>
  <c r="K13" i="12"/>
  <c r="K12" i="12"/>
  <c r="S9" i="6" s="1"/>
  <c r="K11" i="12"/>
  <c r="K210" i="11"/>
  <c r="K209" i="11"/>
  <c r="K208" i="11"/>
  <c r="K207" i="11"/>
  <c r="K206" i="11"/>
  <c r="K205" i="11"/>
  <c r="K204" i="11"/>
  <c r="K203" i="11"/>
  <c r="K202" i="11"/>
  <c r="K201" i="11"/>
  <c r="K200" i="11"/>
  <c r="K199" i="11"/>
  <c r="K198" i="11"/>
  <c r="K197" i="11"/>
  <c r="K196" i="11"/>
  <c r="K195" i="11"/>
  <c r="K194" i="11"/>
  <c r="K193" i="11"/>
  <c r="K192" i="11"/>
  <c r="K191" i="11"/>
  <c r="K190" i="11"/>
  <c r="K189" i="11"/>
  <c r="K188" i="11"/>
  <c r="K187" i="11"/>
  <c r="K186" i="11"/>
  <c r="K185" i="11"/>
  <c r="K184" i="11"/>
  <c r="K183" i="11"/>
  <c r="K182" i="11"/>
  <c r="K181" i="11"/>
  <c r="K180" i="11"/>
  <c r="K179" i="11"/>
  <c r="K178" i="11"/>
  <c r="K177" i="11"/>
  <c r="K176" i="11"/>
  <c r="K175" i="11"/>
  <c r="K174" i="11"/>
  <c r="K173" i="11"/>
  <c r="K172" i="11"/>
  <c r="K171" i="11"/>
  <c r="K170" i="11"/>
  <c r="K169" i="11"/>
  <c r="K168" i="11"/>
  <c r="K167" i="11"/>
  <c r="K166" i="11"/>
  <c r="K165" i="11"/>
  <c r="K164" i="11"/>
  <c r="K163" i="11"/>
  <c r="K162" i="11"/>
  <c r="K161" i="11"/>
  <c r="K160" i="11"/>
  <c r="K159" i="11"/>
  <c r="K158" i="11"/>
  <c r="K157" i="11"/>
  <c r="K156" i="11"/>
  <c r="K155" i="11"/>
  <c r="K154" i="11"/>
  <c r="K153" i="11"/>
  <c r="K152" i="11"/>
  <c r="K151" i="11"/>
  <c r="K150" i="11"/>
  <c r="K149" i="11"/>
  <c r="K148" i="11"/>
  <c r="K147" i="11"/>
  <c r="K146" i="11"/>
  <c r="K145" i="11"/>
  <c r="K144" i="11"/>
  <c r="K143" i="11"/>
  <c r="K142" i="11"/>
  <c r="K141" i="11"/>
  <c r="K140" i="11"/>
  <c r="K139" i="11"/>
  <c r="K138" i="11"/>
  <c r="K137" i="11"/>
  <c r="K136" i="11"/>
  <c r="K135" i="11"/>
  <c r="K134" i="11"/>
  <c r="K133" i="11"/>
  <c r="K132" i="11"/>
  <c r="K131" i="11"/>
  <c r="K130" i="11"/>
  <c r="K129" i="1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R9" i="6" s="1"/>
  <c r="K11" i="11"/>
  <c r="K210" i="10"/>
  <c r="K209" i="10"/>
  <c r="K208" i="10"/>
  <c r="K207" i="10"/>
  <c r="K206" i="10"/>
  <c r="K205" i="10"/>
  <c r="K204" i="10"/>
  <c r="K203" i="10"/>
  <c r="K202" i="10"/>
  <c r="K201" i="10"/>
  <c r="K200" i="10"/>
  <c r="K199" i="10"/>
  <c r="K198" i="10"/>
  <c r="K197" i="10"/>
  <c r="K196" i="10"/>
  <c r="K195" i="10"/>
  <c r="K194" i="10"/>
  <c r="K193" i="10"/>
  <c r="K192" i="10"/>
  <c r="K191" i="10"/>
  <c r="K190" i="10"/>
  <c r="K189" i="10"/>
  <c r="K188" i="10"/>
  <c r="K187" i="10"/>
  <c r="K186" i="10"/>
  <c r="K185" i="10"/>
  <c r="K184" i="10"/>
  <c r="K183" i="10"/>
  <c r="K182" i="10"/>
  <c r="K181" i="10"/>
  <c r="K180" i="10"/>
  <c r="K179" i="10"/>
  <c r="K178" i="10"/>
  <c r="K177" i="10"/>
  <c r="K176" i="10"/>
  <c r="K175" i="10"/>
  <c r="K174" i="10"/>
  <c r="K173" i="10"/>
  <c r="K172" i="10"/>
  <c r="K171" i="10"/>
  <c r="K170" i="10"/>
  <c r="K169" i="10"/>
  <c r="K168" i="10"/>
  <c r="K167" i="10"/>
  <c r="K166" i="10"/>
  <c r="K165" i="10"/>
  <c r="K164" i="10"/>
  <c r="K163" i="10"/>
  <c r="K162" i="10"/>
  <c r="K161" i="10"/>
  <c r="K160" i="10"/>
  <c r="K159" i="10"/>
  <c r="K158" i="10"/>
  <c r="K157" i="10"/>
  <c r="K156" i="10"/>
  <c r="K155" i="10"/>
  <c r="K154" i="10"/>
  <c r="K153" i="10"/>
  <c r="K152" i="10"/>
  <c r="K151" i="10"/>
  <c r="K150" i="10"/>
  <c r="K149" i="10"/>
  <c r="K148" i="10"/>
  <c r="K147" i="10"/>
  <c r="K146" i="10"/>
  <c r="K145" i="10"/>
  <c r="K144" i="10"/>
  <c r="K143" i="10"/>
  <c r="K142" i="10"/>
  <c r="K141" i="10"/>
  <c r="K140" i="10"/>
  <c r="K139" i="10"/>
  <c r="K138" i="10"/>
  <c r="K137" i="10"/>
  <c r="K136" i="10"/>
  <c r="K135" i="10"/>
  <c r="K134" i="10"/>
  <c r="K133" i="10"/>
  <c r="K132" i="10"/>
  <c r="K131" i="10"/>
  <c r="K130" i="10"/>
  <c r="K129" i="10"/>
  <c r="K128" i="10"/>
  <c r="K127" i="10"/>
  <c r="K126" i="10"/>
  <c r="K125" i="10"/>
  <c r="K124" i="10"/>
  <c r="K123" i="10"/>
  <c r="K122" i="10"/>
  <c r="K121" i="10"/>
  <c r="K120" i="10"/>
  <c r="K119" i="10"/>
  <c r="K118" i="10"/>
  <c r="K117" i="10"/>
  <c r="K116" i="10"/>
  <c r="K115" i="10"/>
  <c r="K114" i="10"/>
  <c r="K113" i="10"/>
  <c r="K112" i="10"/>
  <c r="K111" i="10"/>
  <c r="K110" i="10"/>
  <c r="K109" i="10"/>
  <c r="K108" i="10"/>
  <c r="K107" i="10"/>
  <c r="K106" i="10"/>
  <c r="K105" i="10"/>
  <c r="K104" i="10"/>
  <c r="K103" i="10"/>
  <c r="K102" i="10"/>
  <c r="K101" i="10"/>
  <c r="K100" i="10"/>
  <c r="K99" i="10"/>
  <c r="K98" i="10"/>
  <c r="K97" i="10"/>
  <c r="K96" i="10"/>
  <c r="K95" i="10"/>
  <c r="K94" i="10"/>
  <c r="K93" i="10"/>
  <c r="K92" i="10"/>
  <c r="K91" i="10"/>
  <c r="K90" i="10"/>
  <c r="K89" i="10"/>
  <c r="K88" i="10"/>
  <c r="K87" i="10"/>
  <c r="K86" i="10"/>
  <c r="K85" i="10"/>
  <c r="K84" i="10"/>
  <c r="K83" i="10"/>
  <c r="K82" i="10"/>
  <c r="K81" i="10"/>
  <c r="K80" i="10"/>
  <c r="K79" i="10"/>
  <c r="K78" i="10"/>
  <c r="K77" i="10"/>
  <c r="K76" i="10"/>
  <c r="K75" i="10"/>
  <c r="K74" i="10"/>
  <c r="K73" i="10"/>
  <c r="K72" i="10"/>
  <c r="K71" i="10"/>
  <c r="K70" i="10"/>
  <c r="K69" i="10"/>
  <c r="K68" i="10"/>
  <c r="K67" i="10"/>
  <c r="K66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Q9" i="6" s="1"/>
  <c r="K11" i="10"/>
  <c r="K210" i="9"/>
  <c r="K209" i="9"/>
  <c r="K208" i="9"/>
  <c r="K207" i="9"/>
  <c r="K206" i="9"/>
  <c r="K205" i="9"/>
  <c r="K204" i="9"/>
  <c r="K203" i="9"/>
  <c r="K202" i="9"/>
  <c r="K201" i="9"/>
  <c r="K200" i="9"/>
  <c r="K199" i="9"/>
  <c r="K198" i="9"/>
  <c r="K197" i="9"/>
  <c r="K196" i="9"/>
  <c r="K195" i="9"/>
  <c r="K194" i="9"/>
  <c r="K193" i="9"/>
  <c r="K192" i="9"/>
  <c r="K191" i="9"/>
  <c r="K190" i="9"/>
  <c r="K189" i="9"/>
  <c r="K188" i="9"/>
  <c r="K187" i="9"/>
  <c r="K186" i="9"/>
  <c r="K185" i="9"/>
  <c r="K184" i="9"/>
  <c r="K183" i="9"/>
  <c r="K182" i="9"/>
  <c r="K181" i="9"/>
  <c r="K180" i="9"/>
  <c r="K179" i="9"/>
  <c r="K178" i="9"/>
  <c r="K177" i="9"/>
  <c r="K176" i="9"/>
  <c r="K175" i="9"/>
  <c r="K174" i="9"/>
  <c r="K173" i="9"/>
  <c r="K172" i="9"/>
  <c r="K171" i="9"/>
  <c r="K170" i="9"/>
  <c r="K169" i="9"/>
  <c r="K168" i="9"/>
  <c r="K167" i="9"/>
  <c r="K166" i="9"/>
  <c r="K165" i="9"/>
  <c r="K164" i="9"/>
  <c r="K163" i="9"/>
  <c r="K162" i="9"/>
  <c r="K161" i="9"/>
  <c r="K160" i="9"/>
  <c r="K159" i="9"/>
  <c r="K158" i="9"/>
  <c r="K157" i="9"/>
  <c r="K156" i="9"/>
  <c r="K155" i="9"/>
  <c r="K154" i="9"/>
  <c r="K153" i="9"/>
  <c r="K152" i="9"/>
  <c r="K151" i="9"/>
  <c r="K150" i="9"/>
  <c r="K149" i="9"/>
  <c r="K148" i="9"/>
  <c r="K147" i="9"/>
  <c r="K146" i="9"/>
  <c r="K145" i="9"/>
  <c r="K144" i="9"/>
  <c r="K143" i="9"/>
  <c r="K142" i="9"/>
  <c r="K141" i="9"/>
  <c r="K140" i="9"/>
  <c r="K139" i="9"/>
  <c r="K138" i="9"/>
  <c r="K137" i="9"/>
  <c r="K136" i="9"/>
  <c r="K135" i="9"/>
  <c r="K134" i="9"/>
  <c r="K133" i="9"/>
  <c r="K132" i="9"/>
  <c r="K131" i="9"/>
  <c r="K130" i="9"/>
  <c r="K129" i="9"/>
  <c r="K128" i="9"/>
  <c r="K127" i="9"/>
  <c r="K126" i="9"/>
  <c r="K125" i="9"/>
  <c r="K124" i="9"/>
  <c r="K123" i="9"/>
  <c r="K122" i="9"/>
  <c r="K121" i="9"/>
  <c r="K120" i="9"/>
  <c r="K119" i="9"/>
  <c r="K118" i="9"/>
  <c r="K117" i="9"/>
  <c r="K116" i="9"/>
  <c r="K115" i="9"/>
  <c r="K114" i="9"/>
  <c r="K113" i="9"/>
  <c r="K112" i="9"/>
  <c r="K111" i="9"/>
  <c r="K110" i="9"/>
  <c r="K109" i="9"/>
  <c r="K108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4" i="9"/>
  <c r="K93" i="9"/>
  <c r="K92" i="9"/>
  <c r="K91" i="9"/>
  <c r="K90" i="9"/>
  <c r="K89" i="9"/>
  <c r="K88" i="9"/>
  <c r="K87" i="9"/>
  <c r="K86" i="9"/>
  <c r="K85" i="9"/>
  <c r="K84" i="9"/>
  <c r="K83" i="9"/>
  <c r="K82" i="9"/>
  <c r="K81" i="9"/>
  <c r="K80" i="9"/>
  <c r="K79" i="9"/>
  <c r="K78" i="9"/>
  <c r="K77" i="9"/>
  <c r="K76" i="9"/>
  <c r="K75" i="9"/>
  <c r="K74" i="9"/>
  <c r="K73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2" i="9"/>
  <c r="K51" i="9"/>
  <c r="K50" i="9"/>
  <c r="K49" i="9"/>
  <c r="K48" i="9"/>
  <c r="K47" i="9"/>
  <c r="K46" i="9"/>
  <c r="K45" i="9"/>
  <c r="K44" i="9"/>
  <c r="K43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P9" i="6" s="1"/>
  <c r="K11" i="9"/>
  <c r="K209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12" i="7"/>
  <c r="K13" i="7"/>
  <c r="K14" i="7"/>
  <c r="K15" i="7"/>
  <c r="K16" i="7"/>
  <c r="K17" i="7"/>
  <c r="AX8" i="6" l="1"/>
  <c r="AX195" i="6"/>
  <c r="AX191" i="6"/>
  <c r="AX187" i="6"/>
  <c r="AX183" i="6"/>
  <c r="AX179" i="6"/>
  <c r="AX175" i="6"/>
  <c r="AX171" i="6"/>
  <c r="AX167" i="6"/>
  <c r="AX163" i="6"/>
  <c r="AX159" i="6"/>
  <c r="AX155" i="6"/>
  <c r="AX151" i="6"/>
  <c r="AX147" i="6"/>
  <c r="AX143" i="6"/>
  <c r="AX139" i="6"/>
  <c r="AX135" i="6"/>
  <c r="AX131" i="6"/>
  <c r="AX127" i="6"/>
  <c r="AX123" i="6"/>
  <c r="AX119" i="6"/>
  <c r="AX115" i="6"/>
  <c r="AX111" i="6"/>
  <c r="AX107" i="6"/>
  <c r="AX103" i="6"/>
  <c r="AX99" i="6"/>
  <c r="AX95" i="6"/>
  <c r="AX91" i="6"/>
  <c r="AX87" i="6"/>
  <c r="AX83" i="6"/>
  <c r="AX79" i="6"/>
  <c r="AX75" i="6"/>
  <c r="AX71" i="6"/>
  <c r="AX67" i="6"/>
  <c r="AX63" i="6"/>
  <c r="AX59" i="6"/>
  <c r="AX55" i="6"/>
  <c r="AX207" i="6"/>
  <c r="AX203" i="6"/>
  <c r="AX199" i="6"/>
  <c r="AX51" i="6"/>
  <c r="AX18" i="6"/>
  <c r="AX14" i="6"/>
  <c r="AX47" i="6"/>
  <c r="AX43" i="6"/>
  <c r="AX39" i="6"/>
  <c r="AX35" i="6"/>
  <c r="AX31" i="6"/>
  <c r="AX27" i="6"/>
  <c r="AX23" i="6"/>
  <c r="AX16" i="6"/>
  <c r="AX12" i="6"/>
  <c r="AX197" i="6"/>
  <c r="AX193" i="6"/>
  <c r="AX189" i="6"/>
  <c r="AX185" i="6"/>
  <c r="AX181" i="6"/>
  <c r="AX177" i="6"/>
  <c r="AX173" i="6"/>
  <c r="AX169" i="6"/>
  <c r="AX165" i="6"/>
  <c r="AX161" i="6"/>
  <c r="AX157" i="6"/>
  <c r="AX153" i="6"/>
  <c r="AX149" i="6"/>
  <c r="AX145" i="6"/>
  <c r="AX141" i="6"/>
  <c r="AX137" i="6"/>
  <c r="AX133" i="6"/>
  <c r="AX129" i="6"/>
  <c r="AX125" i="6"/>
  <c r="AX121" i="6"/>
  <c r="AX117" i="6"/>
  <c r="AX113" i="6"/>
  <c r="AX109" i="6"/>
  <c r="AX105" i="6"/>
  <c r="AX101" i="6"/>
  <c r="AX97" i="6"/>
  <c r="AX93" i="6"/>
  <c r="AX89" i="6"/>
  <c r="AX85" i="6"/>
  <c r="AX81" i="6"/>
  <c r="AX77" i="6"/>
  <c r="AX73" i="6"/>
  <c r="AX69" i="6"/>
  <c r="AX65" i="6"/>
  <c r="AX61" i="6"/>
  <c r="AX57" i="6"/>
  <c r="AX53" i="6"/>
  <c r="AX49" i="6"/>
  <c r="AX45" i="6"/>
  <c r="AX41" i="6"/>
  <c r="AX37" i="6"/>
  <c r="AX33" i="6"/>
  <c r="AX29" i="6"/>
  <c r="AX25" i="6"/>
  <c r="AX21" i="6"/>
  <c r="AX205" i="6"/>
  <c r="AX201" i="6"/>
  <c r="AX19" i="6"/>
  <c r="AX15" i="6"/>
  <c r="AX196" i="6"/>
  <c r="AX192" i="6"/>
  <c r="AX188" i="6"/>
  <c r="AX184" i="6"/>
  <c r="AX180" i="6"/>
  <c r="AX176" i="6"/>
  <c r="AX172" i="6"/>
  <c r="AX168" i="6"/>
  <c r="AX164" i="6"/>
  <c r="AX160" i="6"/>
  <c r="AX156" i="6"/>
  <c r="AX152" i="6"/>
  <c r="AX148" i="6"/>
  <c r="AX144" i="6"/>
  <c r="AX140" i="6"/>
  <c r="AX136" i="6"/>
  <c r="AX132" i="6"/>
  <c r="AX128" i="6"/>
  <c r="AX124" i="6"/>
  <c r="AX120" i="6"/>
  <c r="AX116" i="6"/>
  <c r="AX112" i="6"/>
  <c r="AX108" i="6"/>
  <c r="AX104" i="6"/>
  <c r="AX100" i="6"/>
  <c r="AX96" i="6"/>
  <c r="AX92" i="6"/>
  <c r="AX88" i="6"/>
  <c r="AX84" i="6"/>
  <c r="AX80" i="6"/>
  <c r="AX76" i="6"/>
  <c r="AX72" i="6"/>
  <c r="AX68" i="6"/>
  <c r="AX64" i="6"/>
  <c r="AX60" i="6"/>
  <c r="AX56" i="6"/>
  <c r="AX52" i="6"/>
  <c r="AX204" i="6"/>
  <c r="AX200" i="6"/>
  <c r="AX17" i="6"/>
  <c r="AX13" i="6"/>
  <c r="AX194" i="6"/>
  <c r="AX190" i="6"/>
  <c r="AX186" i="6"/>
  <c r="AX182" i="6"/>
  <c r="AX178" i="6"/>
  <c r="AX174" i="6"/>
  <c r="AX170" i="6"/>
  <c r="AX166" i="6"/>
  <c r="AX162" i="6"/>
  <c r="AX158" i="6"/>
  <c r="AX154" i="6"/>
  <c r="AX150" i="6"/>
  <c r="AX146" i="6"/>
  <c r="AX142" i="6"/>
  <c r="AX138" i="6"/>
  <c r="AX134" i="6"/>
  <c r="AX130" i="6"/>
  <c r="AX126" i="6"/>
  <c r="AX122" i="6"/>
  <c r="AX118" i="6"/>
  <c r="AX114" i="6"/>
  <c r="AX110" i="6"/>
  <c r="AX106" i="6"/>
  <c r="AX102" i="6"/>
  <c r="AX98" i="6"/>
  <c r="AX94" i="6"/>
  <c r="AX90" i="6"/>
  <c r="AX86" i="6"/>
  <c r="AX82" i="6"/>
  <c r="AX78" i="6"/>
  <c r="AX74" i="6"/>
  <c r="AX70" i="6"/>
  <c r="AX66" i="6"/>
  <c r="AX62" i="6"/>
  <c r="AX58" i="6"/>
  <c r="AX54" i="6"/>
  <c r="AX206" i="6"/>
  <c r="AX202" i="6"/>
  <c r="AX198" i="6"/>
  <c r="AX9" i="6"/>
  <c r="AX50" i="6"/>
  <c r="AX48" i="6"/>
  <c r="AX46" i="6"/>
  <c r="AX44" i="6"/>
  <c r="AX42" i="6"/>
  <c r="AX40" i="6"/>
  <c r="AX38" i="6"/>
  <c r="AX36" i="6"/>
  <c r="AX34" i="6"/>
  <c r="AX32" i="6"/>
  <c r="AX30" i="6"/>
  <c r="AX28" i="6"/>
  <c r="AX26" i="6"/>
  <c r="AX24" i="6"/>
  <c r="AX22" i="6"/>
  <c r="AX20" i="6"/>
  <c r="AX11" i="6"/>
  <c r="J8" i="6"/>
  <c r="J207" i="6"/>
  <c r="K207" i="6"/>
  <c r="J206" i="6"/>
  <c r="K206" i="6"/>
  <c r="J205" i="6"/>
  <c r="K205" i="6"/>
  <c r="J204" i="6"/>
  <c r="K204" i="6"/>
  <c r="J203" i="6"/>
  <c r="K203" i="6"/>
  <c r="J202" i="6"/>
  <c r="K202" i="6"/>
  <c r="J201" i="6"/>
  <c r="K201" i="6"/>
  <c r="J200" i="6"/>
  <c r="K200" i="6"/>
  <c r="J199" i="6"/>
  <c r="K199" i="6"/>
  <c r="J198" i="6"/>
  <c r="K198" i="6"/>
  <c r="J197" i="6"/>
  <c r="K197" i="6"/>
  <c r="J196" i="6"/>
  <c r="K196" i="6"/>
  <c r="J195" i="6"/>
  <c r="K195" i="6"/>
  <c r="J194" i="6"/>
  <c r="K194" i="6"/>
  <c r="J193" i="6"/>
  <c r="K193" i="6"/>
  <c r="J192" i="6"/>
  <c r="K192" i="6"/>
  <c r="J191" i="6"/>
  <c r="K191" i="6"/>
  <c r="J190" i="6"/>
  <c r="K190" i="6"/>
  <c r="J189" i="6"/>
  <c r="K189" i="6"/>
  <c r="J188" i="6"/>
  <c r="K188" i="6"/>
  <c r="J187" i="6"/>
  <c r="K187" i="6"/>
  <c r="J186" i="6"/>
  <c r="K186" i="6"/>
  <c r="J185" i="6"/>
  <c r="K185" i="6"/>
  <c r="J184" i="6"/>
  <c r="K184" i="6"/>
  <c r="J183" i="6"/>
  <c r="K183" i="6"/>
  <c r="J182" i="6"/>
  <c r="K182" i="6"/>
  <c r="J181" i="6"/>
  <c r="K181" i="6"/>
  <c r="J180" i="6"/>
  <c r="K180" i="6"/>
  <c r="J179" i="6"/>
  <c r="K179" i="6"/>
  <c r="J178" i="6"/>
  <c r="K178" i="6"/>
  <c r="J177" i="6"/>
  <c r="K177" i="6"/>
  <c r="J176" i="6"/>
  <c r="K176" i="6"/>
  <c r="J175" i="6"/>
  <c r="K175" i="6"/>
  <c r="J174" i="6"/>
  <c r="K174" i="6"/>
  <c r="J173" i="6"/>
  <c r="K173" i="6"/>
  <c r="J172" i="6"/>
  <c r="K172" i="6"/>
  <c r="J171" i="6"/>
  <c r="K171" i="6"/>
  <c r="J170" i="6"/>
  <c r="K170" i="6"/>
  <c r="J169" i="6"/>
  <c r="K169" i="6"/>
  <c r="J168" i="6"/>
  <c r="K168" i="6"/>
  <c r="J167" i="6"/>
  <c r="K167" i="6"/>
  <c r="J166" i="6"/>
  <c r="K166" i="6"/>
  <c r="J165" i="6"/>
  <c r="K165" i="6"/>
  <c r="J164" i="6"/>
  <c r="K164" i="6"/>
  <c r="J163" i="6"/>
  <c r="K163" i="6"/>
  <c r="J162" i="6"/>
  <c r="K162" i="6"/>
  <c r="J161" i="6"/>
  <c r="K161" i="6"/>
  <c r="J160" i="6"/>
  <c r="K160" i="6"/>
  <c r="J159" i="6"/>
  <c r="K159" i="6"/>
  <c r="J158" i="6"/>
  <c r="K158" i="6"/>
  <c r="J157" i="6"/>
  <c r="K157" i="6"/>
  <c r="J156" i="6"/>
  <c r="K156" i="6"/>
  <c r="J155" i="6"/>
  <c r="K155" i="6"/>
  <c r="J154" i="6"/>
  <c r="K154" i="6"/>
  <c r="J153" i="6"/>
  <c r="K153" i="6"/>
  <c r="J152" i="6"/>
  <c r="K152" i="6"/>
  <c r="J151" i="6"/>
  <c r="K151" i="6"/>
  <c r="J150" i="6"/>
  <c r="K150" i="6"/>
  <c r="J149" i="6"/>
  <c r="K149" i="6"/>
  <c r="J148" i="6"/>
  <c r="K148" i="6"/>
  <c r="J147" i="6"/>
  <c r="K147" i="6"/>
  <c r="J146" i="6"/>
  <c r="K146" i="6"/>
  <c r="J145" i="6"/>
  <c r="K145" i="6"/>
  <c r="J144" i="6"/>
  <c r="K144" i="6"/>
  <c r="J143" i="6"/>
  <c r="K143" i="6"/>
  <c r="J142" i="6"/>
  <c r="K142" i="6"/>
  <c r="J141" i="6"/>
  <c r="K141" i="6"/>
  <c r="J140" i="6"/>
  <c r="K140" i="6"/>
  <c r="J139" i="6"/>
  <c r="K139" i="6"/>
  <c r="J138" i="6"/>
  <c r="K138" i="6"/>
  <c r="J137" i="6"/>
  <c r="K137" i="6"/>
  <c r="J136" i="6"/>
  <c r="K136" i="6"/>
  <c r="J135" i="6"/>
  <c r="K135" i="6"/>
  <c r="J134" i="6"/>
  <c r="K134" i="6"/>
  <c r="J133" i="6"/>
  <c r="K133" i="6"/>
  <c r="J132" i="6"/>
  <c r="K132" i="6"/>
  <c r="J131" i="6"/>
  <c r="K131" i="6"/>
  <c r="J130" i="6"/>
  <c r="K130" i="6"/>
  <c r="J129" i="6"/>
  <c r="K129" i="6"/>
  <c r="J128" i="6"/>
  <c r="K128" i="6"/>
  <c r="J127" i="6"/>
  <c r="K127" i="6"/>
  <c r="J126" i="6"/>
  <c r="K126" i="6"/>
  <c r="J125" i="6"/>
  <c r="K125" i="6"/>
  <c r="J124" i="6"/>
  <c r="K124" i="6"/>
  <c r="J123" i="6"/>
  <c r="K123" i="6"/>
  <c r="J122" i="6"/>
  <c r="K122" i="6"/>
  <c r="J121" i="6"/>
  <c r="K121" i="6"/>
  <c r="J120" i="6"/>
  <c r="K120" i="6"/>
  <c r="J119" i="6"/>
  <c r="K119" i="6"/>
  <c r="J118" i="6"/>
  <c r="K118" i="6"/>
  <c r="J117" i="6"/>
  <c r="K117" i="6"/>
  <c r="J116" i="6"/>
  <c r="K116" i="6"/>
  <c r="J115" i="6"/>
  <c r="K115" i="6"/>
  <c r="J114" i="6"/>
  <c r="K114" i="6"/>
  <c r="J113" i="6"/>
  <c r="K113" i="6"/>
  <c r="J112" i="6"/>
  <c r="K112" i="6"/>
  <c r="J111" i="6"/>
  <c r="K111" i="6"/>
  <c r="J110" i="6"/>
  <c r="K110" i="6"/>
  <c r="J109" i="6"/>
  <c r="K109" i="6"/>
  <c r="J108" i="6"/>
  <c r="K108" i="6"/>
  <c r="J107" i="6"/>
  <c r="K107" i="6"/>
  <c r="J106" i="6"/>
  <c r="K106" i="6"/>
  <c r="J105" i="6"/>
  <c r="K105" i="6"/>
  <c r="J104" i="6"/>
  <c r="K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K14" i="6"/>
  <c r="J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J12" i="6"/>
  <c r="J11" i="6"/>
  <c r="J10" i="6"/>
  <c r="J9" i="6"/>
  <c r="J13" i="6"/>
  <c r="K9" i="6"/>
  <c r="K10" i="6"/>
  <c r="K11" i="6"/>
  <c r="K12" i="6"/>
  <c r="AX10" i="6"/>
  <c r="AF185" i="6"/>
  <c r="T8" i="6"/>
  <c r="S8" i="6"/>
  <c r="R8" i="6"/>
  <c r="B6" i="28"/>
  <c r="B6" i="27"/>
  <c r="B6" i="26"/>
  <c r="B6" i="25"/>
  <c r="B6" i="12"/>
  <c r="B6" i="11"/>
  <c r="B6" i="10"/>
  <c r="N4" i="4"/>
  <c r="S4" i="4"/>
  <c r="R4" i="4"/>
  <c r="Q4" i="4"/>
  <c r="P4" i="4"/>
  <c r="O4" i="4"/>
  <c r="M4" i="4"/>
  <c r="L4" i="4"/>
  <c r="K4" i="4"/>
  <c r="J4" i="4"/>
  <c r="I4" i="4"/>
  <c r="H4" i="4"/>
  <c r="G4" i="4"/>
  <c r="F4" i="4"/>
  <c r="D4" i="4"/>
  <c r="B5" i="7"/>
  <c r="AF203" i="6" l="1"/>
  <c r="AF201" i="6"/>
  <c r="AF199" i="6"/>
  <c r="AF197" i="6"/>
  <c r="AF195" i="6"/>
  <c r="AF193" i="6"/>
  <c r="AF191" i="6"/>
  <c r="AF187" i="6"/>
  <c r="AF183" i="6"/>
  <c r="AF181" i="6"/>
  <c r="AF179" i="6"/>
  <c r="AF177" i="6"/>
  <c r="AF175" i="6"/>
  <c r="AF173" i="6"/>
  <c r="AF171" i="6"/>
  <c r="AF169" i="6"/>
  <c r="AF207" i="6"/>
  <c r="AF205" i="6"/>
  <c r="AF189" i="6"/>
  <c r="AF206" i="6"/>
  <c r="AF204" i="6"/>
  <c r="AF202" i="6"/>
  <c r="AF200" i="6"/>
  <c r="AF198" i="6"/>
  <c r="AF196" i="6"/>
  <c r="AF194" i="6"/>
  <c r="AF192" i="6"/>
  <c r="AF190" i="6"/>
  <c r="AF188" i="6"/>
  <c r="AF186" i="6"/>
  <c r="AF184" i="6"/>
  <c r="AF182" i="6"/>
  <c r="AF180" i="6"/>
  <c r="AF178" i="6"/>
  <c r="AF176" i="6"/>
  <c r="AF174" i="6"/>
  <c r="AF172" i="6"/>
  <c r="AF170" i="6"/>
  <c r="AF168" i="6"/>
  <c r="AF167" i="6"/>
  <c r="AF165" i="6"/>
  <c r="AF163" i="6"/>
  <c r="AF161" i="6"/>
  <c r="AF159" i="6"/>
  <c r="AF157" i="6"/>
  <c r="AF155" i="6"/>
  <c r="AF166" i="6"/>
  <c r="AF164" i="6"/>
  <c r="AF162" i="6"/>
  <c r="AF160" i="6"/>
  <c r="AF158" i="6"/>
  <c r="AF156" i="6"/>
  <c r="AF8" i="6"/>
  <c r="AF9" i="6"/>
  <c r="AF153" i="6"/>
  <c r="AF151" i="6"/>
  <c r="AF149" i="6"/>
  <c r="AF147" i="6"/>
  <c r="AF145" i="6"/>
  <c r="AF143" i="6"/>
  <c r="AF141" i="6"/>
  <c r="AF139" i="6"/>
  <c r="AF137" i="6"/>
  <c r="AF135" i="6"/>
  <c r="AF133" i="6"/>
  <c r="AF131" i="6"/>
  <c r="AF129" i="6"/>
  <c r="AF127" i="6"/>
  <c r="AF125" i="6"/>
  <c r="AF123" i="6"/>
  <c r="AF121" i="6"/>
  <c r="AF119" i="6"/>
  <c r="AF117" i="6"/>
  <c r="AF115" i="6"/>
  <c r="AF113" i="6"/>
  <c r="AF111" i="6"/>
  <c r="AF109" i="6"/>
  <c r="AF107" i="6"/>
  <c r="AF105" i="6"/>
  <c r="AF103" i="6"/>
  <c r="AF101" i="6"/>
  <c r="AF99" i="6"/>
  <c r="AF97" i="6"/>
  <c r="AF95" i="6"/>
  <c r="AF93" i="6"/>
  <c r="AF91" i="6"/>
  <c r="AF89" i="6"/>
  <c r="AF87" i="6"/>
  <c r="AF85" i="6"/>
  <c r="AF83" i="6"/>
  <c r="AF81" i="6"/>
  <c r="AF79" i="6"/>
  <c r="AF77" i="6"/>
  <c r="AF75" i="6"/>
  <c r="AF73" i="6"/>
  <c r="AF71" i="6"/>
  <c r="AF69" i="6"/>
  <c r="AF67" i="6"/>
  <c r="AF65" i="6"/>
  <c r="AF63" i="6"/>
  <c r="AF61" i="6"/>
  <c r="AF47" i="6"/>
  <c r="AF45" i="6"/>
  <c r="AF43" i="6"/>
  <c r="AF41" i="6"/>
  <c r="AF39" i="6"/>
  <c r="AF37" i="6"/>
  <c r="AF35" i="6"/>
  <c r="AF33" i="6"/>
  <c r="AF31" i="6"/>
  <c r="AF29" i="6"/>
  <c r="AF27" i="6"/>
  <c r="AF25" i="6"/>
  <c r="AF23" i="6"/>
  <c r="AF21" i="6"/>
  <c r="AF19" i="6"/>
  <c r="AF17" i="6"/>
  <c r="AF15" i="6"/>
  <c r="AF13" i="6"/>
  <c r="AF11" i="6"/>
  <c r="AF154" i="6"/>
  <c r="AF152" i="6"/>
  <c r="AF150" i="6"/>
  <c r="AF148" i="6"/>
  <c r="AF146" i="6"/>
  <c r="AF144" i="6"/>
  <c r="AF142" i="6"/>
  <c r="AF140" i="6"/>
  <c r="AF138" i="6"/>
  <c r="AF136" i="6"/>
  <c r="AF134" i="6"/>
  <c r="AF132" i="6"/>
  <c r="AF130" i="6"/>
  <c r="AF128" i="6"/>
  <c r="AF126" i="6"/>
  <c r="AF124" i="6"/>
  <c r="AF122" i="6"/>
  <c r="AF120" i="6"/>
  <c r="AF118" i="6"/>
  <c r="AF116" i="6"/>
  <c r="AF114" i="6"/>
  <c r="AF112" i="6"/>
  <c r="AF110" i="6"/>
  <c r="AF108" i="6"/>
  <c r="AF106" i="6"/>
  <c r="AF104" i="6"/>
  <c r="AF102" i="6"/>
  <c r="AF100" i="6"/>
  <c r="AF98" i="6"/>
  <c r="AF96" i="6"/>
  <c r="AF94" i="6"/>
  <c r="AF92" i="6"/>
  <c r="AF90" i="6"/>
  <c r="AF88" i="6"/>
  <c r="AF86" i="6"/>
  <c r="AF84" i="6"/>
  <c r="AF82" i="6"/>
  <c r="AF80" i="6"/>
  <c r="AF78" i="6"/>
  <c r="AF76" i="6"/>
  <c r="AF74" i="6"/>
  <c r="AF72" i="6"/>
  <c r="AF70" i="6"/>
  <c r="AF68" i="6"/>
  <c r="AF66" i="6"/>
  <c r="AF64" i="6"/>
  <c r="AF62" i="6"/>
  <c r="AF60" i="6"/>
  <c r="AF46" i="6"/>
  <c r="AF44" i="6"/>
  <c r="AF42" i="6"/>
  <c r="AF40" i="6"/>
  <c r="AF38" i="6"/>
  <c r="AF36" i="6"/>
  <c r="AF34" i="6"/>
  <c r="AF32" i="6"/>
  <c r="AF30" i="6"/>
  <c r="AF28" i="6"/>
  <c r="AF26" i="6"/>
  <c r="AF24" i="6"/>
  <c r="AF22" i="6"/>
  <c r="AF20" i="6"/>
  <c r="AF18" i="6"/>
  <c r="AF16" i="6"/>
  <c r="AF14" i="6"/>
  <c r="AF12" i="6"/>
  <c r="AF10" i="6"/>
  <c r="AF58" i="6"/>
  <c r="AF56" i="6"/>
  <c r="AF54" i="6"/>
  <c r="AF52" i="6"/>
  <c r="AF50" i="6"/>
  <c r="AF48" i="6"/>
  <c r="AF59" i="6"/>
  <c r="AF57" i="6"/>
  <c r="AF55" i="6"/>
  <c r="AF53" i="6"/>
  <c r="AF51" i="6"/>
  <c r="AF49" i="6"/>
  <c r="A7" i="2"/>
  <c r="B13" i="28" l="1"/>
  <c r="B13" i="24"/>
  <c r="A10" i="5"/>
  <c r="B13" i="25"/>
  <c r="B13" i="26"/>
  <c r="B13" i="20"/>
  <c r="B13" i="16"/>
  <c r="B13" i="27"/>
  <c r="B13" i="21"/>
  <c r="B13" i="17"/>
  <c r="A9" i="4"/>
  <c r="B13" i="22"/>
  <c r="B13" i="18"/>
  <c r="B13" i="10"/>
  <c r="B13" i="9"/>
  <c r="A10" i="6"/>
  <c r="B13" i="23"/>
  <c r="B13" i="19"/>
  <c r="B13" i="14"/>
  <c r="B13" i="11"/>
  <c r="B13" i="12"/>
  <c r="B12" i="7"/>
  <c r="B13" i="15"/>
  <c r="B13" i="13"/>
  <c r="A206" i="2"/>
  <c r="A8" i="4"/>
  <c r="A9" i="5"/>
  <c r="B12" i="28"/>
  <c r="B12" i="27"/>
  <c r="B12" i="26"/>
  <c r="B12" i="25"/>
  <c r="B12" i="24"/>
  <c r="B12" i="23"/>
  <c r="B12" i="22"/>
  <c r="B12" i="21"/>
  <c r="B12" i="20"/>
  <c r="B12" i="19"/>
  <c r="B12" i="18"/>
  <c r="B12" i="17"/>
  <c r="B12" i="16"/>
  <c r="B12" i="15"/>
  <c r="B12" i="14"/>
  <c r="B12" i="13"/>
  <c r="B12" i="12"/>
  <c r="B12" i="11"/>
  <c r="B12" i="10"/>
  <c r="B12" i="9"/>
  <c r="B11" i="7"/>
  <c r="A9" i="6"/>
  <c r="A11" i="5" l="1"/>
  <c r="B14" i="27"/>
  <c r="B14" i="23"/>
  <c r="B14" i="28"/>
  <c r="B14" i="24"/>
  <c r="A10" i="4"/>
  <c r="B14" i="25"/>
  <c r="B14" i="19"/>
  <c r="B14" i="15"/>
  <c r="B14" i="20"/>
  <c r="B14" i="16"/>
  <c r="B14" i="26"/>
  <c r="B14" i="21"/>
  <c r="B14" i="17"/>
  <c r="B14" i="22"/>
  <c r="B14" i="13"/>
  <c r="B13" i="7"/>
  <c r="B14" i="10"/>
  <c r="B14" i="18"/>
  <c r="B14" i="14"/>
  <c r="B14" i="11"/>
  <c r="B14" i="12"/>
  <c r="B14" i="9"/>
  <c r="A11" i="6"/>
  <c r="B15" i="26" l="1"/>
  <c r="A11" i="4"/>
  <c r="B15" i="27"/>
  <c r="B15" i="23"/>
  <c r="B15" i="28"/>
  <c r="B15" i="24"/>
  <c r="B15" i="22"/>
  <c r="B15" i="18"/>
  <c r="B15" i="14"/>
  <c r="A12" i="5"/>
  <c r="B15" i="19"/>
  <c r="B15" i="25"/>
  <c r="B15" i="20"/>
  <c r="B15" i="16"/>
  <c r="B15" i="21"/>
  <c r="B15" i="12"/>
  <c r="B15" i="13"/>
  <c r="B15" i="17"/>
  <c r="B15" i="15"/>
  <c r="B15" i="10"/>
  <c r="B15" i="9"/>
  <c r="B14" i="7"/>
  <c r="A12" i="6"/>
  <c r="B15" i="11"/>
  <c r="A12" i="4" l="1"/>
  <c r="B16" i="25"/>
  <c r="B16" i="26"/>
  <c r="A13" i="5"/>
  <c r="B16" i="27"/>
  <c r="B16" i="23"/>
  <c r="B16" i="28"/>
  <c r="B16" i="21"/>
  <c r="B16" i="17"/>
  <c r="B16" i="22"/>
  <c r="B16" i="18"/>
  <c r="B16" i="24"/>
  <c r="B16" i="19"/>
  <c r="B16" i="20"/>
  <c r="B16" i="11"/>
  <c r="B15" i="7"/>
  <c r="B16" i="14"/>
  <c r="B16" i="12"/>
  <c r="B16" i="9"/>
  <c r="B16" i="16"/>
  <c r="B16" i="13"/>
  <c r="B16" i="15"/>
  <c r="B16" i="10"/>
  <c r="A13" i="6"/>
  <c r="B17" i="28" l="1"/>
  <c r="B17" i="24"/>
  <c r="A14" i="5"/>
  <c r="B17" i="25"/>
  <c r="B17" i="26"/>
  <c r="B17" i="27"/>
  <c r="B17" i="20"/>
  <c r="B17" i="16"/>
  <c r="B17" i="21"/>
  <c r="B17" i="17"/>
  <c r="B17" i="23"/>
  <c r="B17" i="22"/>
  <c r="B17" i="18"/>
  <c r="B17" i="19"/>
  <c r="B17" i="15"/>
  <c r="B17" i="10"/>
  <c r="B17" i="9"/>
  <c r="A14" i="6"/>
  <c r="B17" i="11"/>
  <c r="B17" i="14"/>
  <c r="B17" i="12"/>
  <c r="B16" i="7"/>
  <c r="A13" i="4"/>
  <c r="B17" i="13"/>
  <c r="A15" i="5" l="1"/>
  <c r="B18" i="27"/>
  <c r="B18" i="23"/>
  <c r="B18" i="28"/>
  <c r="B18" i="24"/>
  <c r="A14" i="4"/>
  <c r="B18" i="25"/>
  <c r="B18" i="19"/>
  <c r="B18" i="15"/>
  <c r="B18" i="26"/>
  <c r="B18" i="20"/>
  <c r="B18" i="16"/>
  <c r="B18" i="21"/>
  <c r="B18" i="17"/>
  <c r="B18" i="13"/>
  <c r="B17" i="7"/>
  <c r="B18" i="18"/>
  <c r="B18" i="10"/>
  <c r="B18" i="11"/>
  <c r="B18" i="22"/>
  <c r="B18" i="14"/>
  <c r="B18" i="12"/>
  <c r="B18" i="9"/>
  <c r="A15" i="6"/>
  <c r="B19" i="26" l="1"/>
  <c r="B19" i="22"/>
  <c r="A15" i="4"/>
  <c r="B19" i="27"/>
  <c r="B19" i="23"/>
  <c r="B19" i="28"/>
  <c r="B19" i="24"/>
  <c r="B19" i="18"/>
  <c r="B19" i="14"/>
  <c r="B19" i="25"/>
  <c r="B19" i="19"/>
  <c r="A16" i="5"/>
  <c r="B19" i="20"/>
  <c r="B19" i="16"/>
  <c r="B19" i="12"/>
  <c r="B19" i="17"/>
  <c r="B19" i="13"/>
  <c r="B19" i="10"/>
  <c r="B19" i="9"/>
  <c r="B18" i="7"/>
  <c r="A16" i="6"/>
  <c r="B19" i="21"/>
  <c r="B19" i="15"/>
  <c r="B19" i="11"/>
  <c r="A16" i="4" l="1"/>
  <c r="B20" i="25"/>
  <c r="B20" i="26"/>
  <c r="B20" i="22"/>
  <c r="A17" i="5"/>
  <c r="B20" i="27"/>
  <c r="B20" i="23"/>
  <c r="B20" i="21"/>
  <c r="B20" i="17"/>
  <c r="B20" i="24"/>
  <c r="B20" i="18"/>
  <c r="B20" i="19"/>
  <c r="B20" i="15"/>
  <c r="B20" i="11"/>
  <c r="B19" i="7"/>
  <c r="B20" i="16"/>
  <c r="B20" i="12"/>
  <c r="B20" i="9"/>
  <c r="B20" i="14"/>
  <c r="B20" i="13"/>
  <c r="B20" i="28"/>
  <c r="B20" i="20"/>
  <c r="B20" i="10"/>
  <c r="A17" i="6"/>
  <c r="B21" i="28" l="1"/>
  <c r="B21" i="24"/>
  <c r="A18" i="5"/>
  <c r="B21" i="25"/>
  <c r="B21" i="26"/>
  <c r="B21" i="22"/>
  <c r="A17" i="4"/>
  <c r="B21" i="20"/>
  <c r="B21" i="16"/>
  <c r="B21" i="23"/>
  <c r="B21" i="21"/>
  <c r="B21" i="17"/>
  <c r="B21" i="18"/>
  <c r="B21" i="27"/>
  <c r="B21" i="10"/>
  <c r="B21" i="9"/>
  <c r="A18" i="6"/>
  <c r="B21" i="15"/>
  <c r="B21" i="11"/>
  <c r="B21" i="12"/>
  <c r="B20" i="7"/>
  <c r="B21" i="19"/>
  <c r="B21" i="14"/>
  <c r="B21" i="13"/>
  <c r="A19" i="5" l="1"/>
  <c r="B22" i="27"/>
  <c r="B22" i="23"/>
  <c r="B22" i="28"/>
  <c r="B22" i="24"/>
  <c r="A18" i="4"/>
  <c r="B22" i="25"/>
  <c r="B22" i="26"/>
  <c r="B22" i="19"/>
  <c r="B22" i="15"/>
  <c r="B22" i="20"/>
  <c r="B22" i="16"/>
  <c r="B22" i="22"/>
  <c r="B22" i="21"/>
  <c r="B22" i="17"/>
  <c r="B22" i="18"/>
  <c r="B22" i="14"/>
  <c r="B22" i="13"/>
  <c r="B21" i="7"/>
  <c r="B22" i="10"/>
  <c r="B22" i="11"/>
  <c r="B22" i="12"/>
  <c r="B22" i="9"/>
  <c r="A19" i="6"/>
  <c r="B23" i="26" l="1"/>
  <c r="B23" i="22"/>
  <c r="A19" i="4"/>
  <c r="B23" i="27"/>
  <c r="B23" i="23"/>
  <c r="B23" i="28"/>
  <c r="B23" i="24"/>
  <c r="B23" i="25"/>
  <c r="B23" i="18"/>
  <c r="B23" i="14"/>
  <c r="B23" i="19"/>
  <c r="B23" i="20"/>
  <c r="B23" i="16"/>
  <c r="B23" i="17"/>
  <c r="B23" i="15"/>
  <c r="B23" i="12"/>
  <c r="A20" i="5"/>
  <c r="B23" i="13"/>
  <c r="B23" i="21"/>
  <c r="B23" i="10"/>
  <c r="B23" i="9"/>
  <c r="B22" i="7"/>
  <c r="A20" i="6"/>
  <c r="B23" i="11"/>
  <c r="A20" i="4" l="1"/>
  <c r="B24" i="25"/>
  <c r="B24" i="26"/>
  <c r="B24" i="22"/>
  <c r="A21" i="5"/>
  <c r="B24" i="27"/>
  <c r="B24" i="23"/>
  <c r="B24" i="24"/>
  <c r="B24" i="21"/>
  <c r="B24" i="17"/>
  <c r="B24" i="18"/>
  <c r="B24" i="28"/>
  <c r="B24" i="19"/>
  <c r="B24" i="16"/>
  <c r="B24" i="11"/>
  <c r="B23" i="7"/>
  <c r="B24" i="15"/>
  <c r="B24" i="12"/>
  <c r="B24" i="9"/>
  <c r="B24" i="20"/>
  <c r="B24" i="13"/>
  <c r="B24" i="14"/>
  <c r="B24" i="10"/>
  <c r="A21" i="6"/>
  <c r="B25" i="28" l="1"/>
  <c r="B25" i="24"/>
  <c r="A22" i="5"/>
  <c r="B25" i="25"/>
  <c r="B25" i="26"/>
  <c r="B25" i="22"/>
  <c r="B25" i="23"/>
  <c r="B25" i="20"/>
  <c r="B25" i="16"/>
  <c r="A21" i="4"/>
  <c r="B25" i="21"/>
  <c r="B25" i="17"/>
  <c r="B25" i="27"/>
  <c r="B25" i="18"/>
  <c r="B25" i="14"/>
  <c r="B25" i="10"/>
  <c r="B25" i="9"/>
  <c r="A22" i="6"/>
  <c r="B25" i="11"/>
  <c r="B25" i="19"/>
  <c r="B25" i="15"/>
  <c r="B25" i="12"/>
  <c r="B24" i="7"/>
  <c r="B25" i="13"/>
  <c r="A23" i="5" l="1"/>
  <c r="B26" i="27"/>
  <c r="B26" i="23"/>
  <c r="B26" i="28"/>
  <c r="B26" i="24"/>
  <c r="A22" i="4"/>
  <c r="B26" i="25"/>
  <c r="B26" i="19"/>
  <c r="B26" i="15"/>
  <c r="B26" i="22"/>
  <c r="B26" i="20"/>
  <c r="B26" i="16"/>
  <c r="B26" i="21"/>
  <c r="B26" i="17"/>
  <c r="B26" i="13"/>
  <c r="B25" i="7"/>
  <c r="B26" i="26"/>
  <c r="B26" i="14"/>
  <c r="B26" i="10"/>
  <c r="B26" i="11"/>
  <c r="B26" i="18"/>
  <c r="B26" i="12"/>
  <c r="B26" i="9"/>
  <c r="A23" i="6"/>
  <c r="B27" i="26" l="1"/>
  <c r="B27" i="22"/>
  <c r="A23" i="4"/>
  <c r="B27" i="27"/>
  <c r="B27" i="23"/>
  <c r="B27" i="28"/>
  <c r="B27" i="24"/>
  <c r="A24" i="5"/>
  <c r="B27" i="18"/>
  <c r="B27" i="14"/>
  <c r="B27" i="19"/>
  <c r="B27" i="20"/>
  <c r="B27" i="16"/>
  <c r="B27" i="12"/>
  <c r="B27" i="21"/>
  <c r="B27" i="15"/>
  <c r="B27" i="13"/>
  <c r="B27" i="25"/>
  <c r="B27" i="10"/>
  <c r="B27" i="9"/>
  <c r="B26" i="7"/>
  <c r="A24" i="6"/>
  <c r="B27" i="17"/>
  <c r="B27" i="11"/>
  <c r="A24" i="4" l="1"/>
  <c r="B28" i="25"/>
  <c r="B28" i="26"/>
  <c r="B28" i="22"/>
  <c r="A25" i="5"/>
  <c r="B28" i="27"/>
  <c r="B28" i="23"/>
  <c r="B28" i="21"/>
  <c r="B28" i="17"/>
  <c r="B28" i="28"/>
  <c r="B28" i="18"/>
  <c r="B28" i="19"/>
  <c r="B28" i="14"/>
  <c r="B28" i="11"/>
  <c r="B27" i="7"/>
  <c r="B28" i="20"/>
  <c r="B28" i="12"/>
  <c r="B28" i="9"/>
  <c r="B28" i="15"/>
  <c r="B28" i="13"/>
  <c r="B28" i="24"/>
  <c r="B28" i="16"/>
  <c r="B28" i="10"/>
  <c r="A25" i="6"/>
  <c r="B29" i="28" l="1"/>
  <c r="B29" i="24"/>
  <c r="A26" i="5"/>
  <c r="B29" i="25"/>
  <c r="B29" i="26"/>
  <c r="B29" i="22"/>
  <c r="B29" i="20"/>
  <c r="B29" i="16"/>
  <c r="B29" i="27"/>
  <c r="B29" i="21"/>
  <c r="B29" i="17"/>
  <c r="A25" i="4"/>
  <c r="B29" i="18"/>
  <c r="B29" i="23"/>
  <c r="B29" i="10"/>
  <c r="B29" i="9"/>
  <c r="A26" i="6"/>
  <c r="B29" i="19"/>
  <c r="B29" i="14"/>
  <c r="B29" i="11"/>
  <c r="B29" i="12"/>
  <c r="B28" i="7"/>
  <c r="B29" i="15"/>
  <c r="B29" i="13"/>
  <c r="A27" i="5" l="1"/>
  <c r="B30" i="27"/>
  <c r="B30" i="23"/>
  <c r="B30" i="28"/>
  <c r="B30" i="24"/>
  <c r="A26" i="4"/>
  <c r="B30" i="25"/>
  <c r="B30" i="22"/>
  <c r="B30" i="19"/>
  <c r="B30" i="15"/>
  <c r="B30" i="20"/>
  <c r="B30" i="16"/>
  <c r="B30" i="26"/>
  <c r="B30" i="21"/>
  <c r="B30" i="17"/>
  <c r="B30" i="13"/>
  <c r="B29" i="7"/>
  <c r="B30" i="10"/>
  <c r="B30" i="18"/>
  <c r="B30" i="14"/>
  <c r="B30" i="11"/>
  <c r="B30" i="12"/>
  <c r="B30" i="9"/>
  <c r="A27" i="6"/>
  <c r="B31" i="26" l="1"/>
  <c r="B31" i="22"/>
  <c r="A27" i="4"/>
  <c r="B31" i="27"/>
  <c r="B31" i="23"/>
  <c r="B31" i="28"/>
  <c r="B31" i="24"/>
  <c r="B31" i="18"/>
  <c r="B31" i="14"/>
  <c r="A28" i="5"/>
  <c r="B31" i="19"/>
  <c r="B31" i="25"/>
  <c r="B31" i="20"/>
  <c r="B31" i="16"/>
  <c r="B31" i="21"/>
  <c r="B31" i="12"/>
  <c r="B31" i="13"/>
  <c r="B31" i="17"/>
  <c r="B31" i="15"/>
  <c r="B31" i="10"/>
  <c r="B31" i="9"/>
  <c r="B30" i="7"/>
  <c r="A28" i="6"/>
  <c r="B31" i="11"/>
  <c r="A28" i="4" l="1"/>
  <c r="B32" i="25"/>
  <c r="B32" i="26"/>
  <c r="B32" i="22"/>
  <c r="A29" i="5"/>
  <c r="B32" i="27"/>
  <c r="B32" i="23"/>
  <c r="B32" i="28"/>
  <c r="B32" i="21"/>
  <c r="B32" i="17"/>
  <c r="B32" i="18"/>
  <c r="B32" i="24"/>
  <c r="B32" i="19"/>
  <c r="B32" i="20"/>
  <c r="B32" i="11"/>
  <c r="B31" i="7"/>
  <c r="B32" i="14"/>
  <c r="B32" i="12"/>
  <c r="B32" i="9"/>
  <c r="B32" i="16"/>
  <c r="B32" i="13"/>
  <c r="B32" i="15"/>
  <c r="B32" i="10"/>
  <c r="A29" i="6"/>
  <c r="B33" i="28" l="1"/>
  <c r="B33" i="24"/>
  <c r="A30" i="5"/>
  <c r="B33" i="25"/>
  <c r="B33" i="26"/>
  <c r="B33" i="22"/>
  <c r="B33" i="27"/>
  <c r="B33" i="20"/>
  <c r="B33" i="16"/>
  <c r="B33" i="21"/>
  <c r="B33" i="17"/>
  <c r="B33" i="23"/>
  <c r="B33" i="18"/>
  <c r="A29" i="4"/>
  <c r="B33" i="19"/>
  <c r="B33" i="15"/>
  <c r="B33" i="10"/>
  <c r="B33" i="9"/>
  <c r="A30" i="6"/>
  <c r="B33" i="11"/>
  <c r="B33" i="14"/>
  <c r="B33" i="12"/>
  <c r="B32" i="7"/>
  <c r="B33" i="13"/>
  <c r="A31" i="5" l="1"/>
  <c r="B34" i="27"/>
  <c r="B34" i="23"/>
  <c r="B34" i="28"/>
  <c r="B34" i="24"/>
  <c r="A30" i="4"/>
  <c r="B34" i="25"/>
  <c r="B34" i="19"/>
  <c r="B34" i="15"/>
  <c r="B34" i="26"/>
  <c r="B34" i="20"/>
  <c r="B34" i="16"/>
  <c r="B34" i="21"/>
  <c r="B34" i="17"/>
  <c r="B34" i="13"/>
  <c r="B33" i="7"/>
  <c r="B34" i="18"/>
  <c r="B34" i="10"/>
  <c r="B34" i="22"/>
  <c r="B34" i="11"/>
  <c r="B34" i="14"/>
  <c r="B34" i="12"/>
  <c r="B34" i="9"/>
  <c r="A31" i="6"/>
  <c r="B35" i="26" l="1"/>
  <c r="B35" i="22"/>
  <c r="A31" i="4"/>
  <c r="B35" i="27"/>
  <c r="B35" i="23"/>
  <c r="B35" i="28"/>
  <c r="B35" i="24"/>
  <c r="B35" i="18"/>
  <c r="B35" i="14"/>
  <c r="B35" i="25"/>
  <c r="B35" i="19"/>
  <c r="A32" i="5"/>
  <c r="B35" i="20"/>
  <c r="B35" i="16"/>
  <c r="B35" i="12"/>
  <c r="B35" i="17"/>
  <c r="B35" i="13"/>
  <c r="B35" i="10"/>
  <c r="B35" i="9"/>
  <c r="B34" i="7"/>
  <c r="A32" i="6"/>
  <c r="B35" i="21"/>
  <c r="B35" i="15"/>
  <c r="B35" i="11"/>
  <c r="R20" i="29"/>
  <c r="A32" i="4" l="1"/>
  <c r="B36" i="25"/>
  <c r="B36" i="26"/>
  <c r="B36" i="22"/>
  <c r="A33" i="5"/>
  <c r="B36" i="27"/>
  <c r="B36" i="23"/>
  <c r="B36" i="21"/>
  <c r="B36" i="17"/>
  <c r="B36" i="24"/>
  <c r="B36" i="18"/>
  <c r="B36" i="19"/>
  <c r="B36" i="15"/>
  <c r="B36" i="11"/>
  <c r="B35" i="7"/>
  <c r="B36" i="16"/>
  <c r="B36" i="12"/>
  <c r="B36" i="9"/>
  <c r="B36" i="28"/>
  <c r="B36" i="14"/>
  <c r="B36" i="13"/>
  <c r="B36" i="20"/>
  <c r="B36" i="10"/>
  <c r="A33" i="6"/>
  <c r="B37" i="28" l="1"/>
  <c r="B37" i="24"/>
  <c r="A34" i="5"/>
  <c r="B37" i="25"/>
  <c r="B37" i="26"/>
  <c r="B37" i="22"/>
  <c r="A33" i="4"/>
  <c r="B37" i="20"/>
  <c r="B37" i="16"/>
  <c r="B37" i="23"/>
  <c r="B37" i="21"/>
  <c r="B37" i="17"/>
  <c r="B37" i="18"/>
  <c r="B37" i="10"/>
  <c r="B37" i="9"/>
  <c r="A34" i="6"/>
  <c r="B37" i="15"/>
  <c r="B37" i="11"/>
  <c r="B37" i="12"/>
  <c r="B36" i="7"/>
  <c r="B37" i="27"/>
  <c r="B37" i="19"/>
  <c r="B37" i="14"/>
  <c r="B37" i="13"/>
  <c r="A35" i="5" l="1"/>
  <c r="B38" i="27"/>
  <c r="B38" i="23"/>
  <c r="B38" i="28"/>
  <c r="B38" i="24"/>
  <c r="A34" i="4"/>
  <c r="B38" i="25"/>
  <c r="B38" i="26"/>
  <c r="B38" i="19"/>
  <c r="B38" i="15"/>
  <c r="B38" i="20"/>
  <c r="B38" i="16"/>
  <c r="B38" i="22"/>
  <c r="B38" i="21"/>
  <c r="B38" i="17"/>
  <c r="B38" i="18"/>
  <c r="B38" i="14"/>
  <c r="B38" i="13"/>
  <c r="B37" i="7"/>
  <c r="B38" i="10"/>
  <c r="B38" i="11"/>
  <c r="B38" i="12"/>
  <c r="B38" i="9"/>
  <c r="A35" i="6"/>
  <c r="B39" i="26" l="1"/>
  <c r="B39" i="22"/>
  <c r="A35" i="4"/>
  <c r="B39" i="27"/>
  <c r="B39" i="23"/>
  <c r="B39" i="28"/>
  <c r="B39" i="24"/>
  <c r="B39" i="25"/>
  <c r="B39" i="18"/>
  <c r="B39" i="14"/>
  <c r="B39" i="19"/>
  <c r="B39" i="15"/>
  <c r="B39" i="20"/>
  <c r="B39" i="16"/>
  <c r="B39" i="17"/>
  <c r="B39" i="12"/>
  <c r="B39" i="13"/>
  <c r="A36" i="5"/>
  <c r="B39" i="21"/>
  <c r="B39" i="10"/>
  <c r="B39" i="9"/>
  <c r="B38" i="7"/>
  <c r="A36" i="6"/>
  <c r="B39" i="11"/>
  <c r="A36" i="4" l="1"/>
  <c r="B40" i="25"/>
  <c r="B40" i="26"/>
  <c r="B40" i="22"/>
  <c r="A37" i="5"/>
  <c r="B40" i="27"/>
  <c r="B40" i="23"/>
  <c r="B40" i="24"/>
  <c r="B40" i="21"/>
  <c r="B40" i="17"/>
  <c r="B40" i="18"/>
  <c r="B40" i="28"/>
  <c r="B40" i="19"/>
  <c r="B40" i="15"/>
  <c r="B40" i="16"/>
  <c r="B40" i="11"/>
  <c r="B39" i="7"/>
  <c r="B40" i="12"/>
  <c r="B40" i="9"/>
  <c r="B40" i="20"/>
  <c r="B40" i="13"/>
  <c r="B40" i="14"/>
  <c r="B40" i="10"/>
  <c r="A37" i="6"/>
  <c r="B41" i="28" l="1"/>
  <c r="B41" i="24"/>
  <c r="A38" i="5"/>
  <c r="B41" i="25"/>
  <c r="B41" i="26"/>
  <c r="B41" i="22"/>
  <c r="B41" i="23"/>
  <c r="B41" i="20"/>
  <c r="B41" i="16"/>
  <c r="A37" i="4"/>
  <c r="B41" i="21"/>
  <c r="B41" i="17"/>
  <c r="B41" i="27"/>
  <c r="B41" i="18"/>
  <c r="B41" i="15"/>
  <c r="B41" i="14"/>
  <c r="B41" i="10"/>
  <c r="B41" i="9"/>
  <c r="A38" i="6"/>
  <c r="B41" i="11"/>
  <c r="B41" i="19"/>
  <c r="B41" i="12"/>
  <c r="B40" i="7"/>
  <c r="B41" i="13"/>
  <c r="A39" i="5" l="1"/>
  <c r="B42" i="27"/>
  <c r="B42" i="23"/>
  <c r="B42" i="28"/>
  <c r="B42" i="24"/>
  <c r="A38" i="4"/>
  <c r="B42" i="25"/>
  <c r="B42" i="19"/>
  <c r="B42" i="15"/>
  <c r="B42" i="22"/>
  <c r="B42" i="20"/>
  <c r="B42" i="16"/>
  <c r="B42" i="21"/>
  <c r="B42" i="17"/>
  <c r="B42" i="26"/>
  <c r="B42" i="13"/>
  <c r="B41" i="7"/>
  <c r="B42" i="14"/>
  <c r="B42" i="10"/>
  <c r="B42" i="11"/>
  <c r="B42" i="18"/>
  <c r="B42" i="12"/>
  <c r="B42" i="9"/>
  <c r="A39" i="6"/>
  <c r="B43" i="26" l="1"/>
  <c r="B43" i="22"/>
  <c r="A39" i="4"/>
  <c r="B43" i="27"/>
  <c r="B43" i="23"/>
  <c r="B43" i="28"/>
  <c r="B43" i="24"/>
  <c r="A40" i="5"/>
  <c r="B43" i="18"/>
  <c r="B43" i="14"/>
  <c r="B43" i="19"/>
  <c r="B43" i="15"/>
  <c r="B43" i="20"/>
  <c r="B43" i="16"/>
  <c r="B43" i="12"/>
  <c r="B43" i="25"/>
  <c r="B43" i="21"/>
  <c r="B43" i="13"/>
  <c r="B43" i="10"/>
  <c r="B43" i="9"/>
  <c r="B42" i="7"/>
  <c r="A40" i="6"/>
  <c r="B43" i="17"/>
  <c r="B43" i="11"/>
  <c r="A40" i="4" l="1"/>
  <c r="B44" i="25"/>
  <c r="B44" i="26"/>
  <c r="B44" i="22"/>
  <c r="A41" i="5"/>
  <c r="B44" i="27"/>
  <c r="B44" i="23"/>
  <c r="B44" i="21"/>
  <c r="B44" i="17"/>
  <c r="B44" i="28"/>
  <c r="B44" i="18"/>
  <c r="B44" i="19"/>
  <c r="B44" i="15"/>
  <c r="B44" i="14"/>
  <c r="B44" i="11"/>
  <c r="B43" i="7"/>
  <c r="B44" i="20"/>
  <c r="B44" i="12"/>
  <c r="B44" i="9"/>
  <c r="B44" i="24"/>
  <c r="B44" i="13"/>
  <c r="B44" i="16"/>
  <c r="B44" i="10"/>
  <c r="A41" i="6"/>
  <c r="B45" i="28" l="1"/>
  <c r="B45" i="24"/>
  <c r="A42" i="5"/>
  <c r="B45" i="25"/>
  <c r="B45" i="26"/>
  <c r="B45" i="22"/>
  <c r="B45" i="20"/>
  <c r="B45" i="16"/>
  <c r="B45" i="27"/>
  <c r="B45" i="21"/>
  <c r="B45" i="17"/>
  <c r="A41" i="4"/>
  <c r="B45" i="18"/>
  <c r="B45" i="10"/>
  <c r="B45" i="9"/>
  <c r="A42" i="6"/>
  <c r="B45" i="19"/>
  <c r="B45" i="14"/>
  <c r="B45" i="11"/>
  <c r="B45" i="12"/>
  <c r="B44" i="7"/>
  <c r="B45" i="23"/>
  <c r="B45" i="15"/>
  <c r="B45" i="13"/>
  <c r="A43" i="5" l="1"/>
  <c r="B46" i="27"/>
  <c r="B46" i="23"/>
  <c r="B46" i="28"/>
  <c r="B46" i="24"/>
  <c r="A42" i="4"/>
  <c r="B46" i="25"/>
  <c r="B46" i="22"/>
  <c r="B46" i="19"/>
  <c r="B46" i="15"/>
  <c r="B46" i="20"/>
  <c r="B46" i="16"/>
  <c r="B46" i="26"/>
  <c r="B46" i="21"/>
  <c r="B46" i="17"/>
  <c r="B46" i="13"/>
  <c r="B45" i="7"/>
  <c r="B46" i="10"/>
  <c r="B46" i="18"/>
  <c r="B46" i="14"/>
  <c r="B46" i="11"/>
  <c r="B46" i="12"/>
  <c r="B46" i="9"/>
  <c r="A43" i="6"/>
  <c r="B47" i="26" l="1"/>
  <c r="B47" i="22"/>
  <c r="A43" i="4"/>
  <c r="B47" i="27"/>
  <c r="B47" i="23"/>
  <c r="B47" i="28"/>
  <c r="B47" i="24"/>
  <c r="B47" i="18"/>
  <c r="B47" i="14"/>
  <c r="A44" i="5"/>
  <c r="B47" i="19"/>
  <c r="B47" i="15"/>
  <c r="B47" i="25"/>
  <c r="B47" i="20"/>
  <c r="B47" i="16"/>
  <c r="B47" i="21"/>
  <c r="B47" i="12"/>
  <c r="B47" i="13"/>
  <c r="B47" i="17"/>
  <c r="B47" i="10"/>
  <c r="B47" i="9"/>
  <c r="B46" i="7"/>
  <c r="A44" i="6"/>
  <c r="B47" i="11"/>
  <c r="A44" i="4" l="1"/>
  <c r="B48" i="25"/>
  <c r="B48" i="26"/>
  <c r="B48" i="22"/>
  <c r="A45" i="5"/>
  <c r="B48" i="27"/>
  <c r="B48" i="23"/>
  <c r="B48" i="28"/>
  <c r="B48" i="21"/>
  <c r="B48" i="17"/>
  <c r="B48" i="13"/>
  <c r="B48" i="18"/>
  <c r="B48" i="24"/>
  <c r="B48" i="19"/>
  <c r="B48" i="15"/>
  <c r="B48" i="20"/>
  <c r="B48" i="11"/>
  <c r="B47" i="7"/>
  <c r="B48" i="14"/>
  <c r="B48" i="12"/>
  <c r="B48" i="9"/>
  <c r="B48" i="16"/>
  <c r="B48" i="10"/>
  <c r="A45" i="6"/>
  <c r="B49" i="28" l="1"/>
  <c r="B49" i="24"/>
  <c r="A46" i="5"/>
  <c r="B49" i="25"/>
  <c r="B49" i="26"/>
  <c r="B49" i="22"/>
  <c r="B49" i="27"/>
  <c r="B49" i="20"/>
  <c r="B49" i="16"/>
  <c r="B49" i="21"/>
  <c r="B49" i="17"/>
  <c r="B49" i="23"/>
  <c r="B49" i="18"/>
  <c r="B49" i="19"/>
  <c r="B49" i="13"/>
  <c r="B49" i="10"/>
  <c r="B49" i="9"/>
  <c r="A46" i="6"/>
  <c r="A45" i="4"/>
  <c r="B49" i="11"/>
  <c r="B49" i="15"/>
  <c r="B49" i="14"/>
  <c r="B49" i="12"/>
  <c r="B48" i="7"/>
  <c r="A47" i="5" l="1"/>
  <c r="B50" i="27"/>
  <c r="B50" i="23"/>
  <c r="B50" i="28"/>
  <c r="B50" i="24"/>
  <c r="A46" i="4"/>
  <c r="B50" i="25"/>
  <c r="B50" i="19"/>
  <c r="B50" i="15"/>
  <c r="B50" i="26"/>
  <c r="B50" i="20"/>
  <c r="B50" i="16"/>
  <c r="B50" i="21"/>
  <c r="B50" i="17"/>
  <c r="B49" i="7"/>
  <c r="B50" i="22"/>
  <c r="B50" i="18"/>
  <c r="B50" i="13"/>
  <c r="B50" i="10"/>
  <c r="B50" i="11"/>
  <c r="B50" i="14"/>
  <c r="B50" i="12"/>
  <c r="B50" i="9"/>
  <c r="A47" i="6"/>
  <c r="L44" i="29" l="1"/>
  <c r="L35" i="29"/>
  <c r="L33" i="29"/>
  <c r="L50" i="29"/>
  <c r="L31" i="29"/>
  <c r="L49" i="29"/>
  <c r="L30" i="29"/>
  <c r="L42" i="29"/>
  <c r="L38" i="29"/>
  <c r="L32" i="29"/>
  <c r="K47" i="29"/>
  <c r="L46" i="29"/>
  <c r="L39" i="29"/>
  <c r="K50" i="29"/>
  <c r="L47" i="29"/>
  <c r="K39" i="29"/>
  <c r="K49" i="29"/>
  <c r="K38" i="29"/>
  <c r="K46" i="29"/>
  <c r="L37" i="29"/>
  <c r="L34" i="29"/>
  <c r="K37" i="29"/>
  <c r="L41" i="29"/>
  <c r="L45" i="29"/>
  <c r="K44" i="29"/>
  <c r="K30" i="29"/>
  <c r="K45" i="29"/>
  <c r="K41" i="29"/>
  <c r="K42" i="29"/>
  <c r="K35" i="29"/>
  <c r="K32" i="29"/>
  <c r="K34" i="29"/>
  <c r="K31" i="29"/>
  <c r="K33" i="29"/>
  <c r="I56" i="29"/>
  <c r="I57" i="29"/>
  <c r="I60" i="29"/>
  <c r="I59" i="29"/>
  <c r="I55" i="29"/>
  <c r="J57" i="29"/>
  <c r="J59" i="29"/>
  <c r="J55" i="29"/>
  <c r="J56" i="29"/>
  <c r="D59" i="29"/>
  <c r="L51" i="29" l="1"/>
  <c r="Y20" i="29"/>
  <c r="Y21" i="29"/>
  <c r="Y25" i="29"/>
  <c r="K51" i="29"/>
</calcChain>
</file>

<file path=xl/sharedStrings.xml><?xml version="1.0" encoding="utf-8"?>
<sst xmlns="http://schemas.openxmlformats.org/spreadsheetml/2006/main" count="483" uniqueCount="175">
  <si>
    <t>BIODATA PESERTA DIDIK</t>
  </si>
  <si>
    <t>NO URUT</t>
  </si>
  <si>
    <t>NOMOR INDUK</t>
  </si>
  <si>
    <t>NISN</t>
  </si>
  <si>
    <t>NO. PESERTA</t>
  </si>
  <si>
    <t>NAMA</t>
  </si>
  <si>
    <t>L/P</t>
  </si>
  <si>
    <t>Prodi</t>
  </si>
  <si>
    <t>MAPEL PILIHAN UN</t>
  </si>
  <si>
    <t>TEMPAT LAHIR</t>
  </si>
  <si>
    <t>TANGGAL LAHIR</t>
  </si>
  <si>
    <t>NAMA ORANG TUA</t>
  </si>
  <si>
    <t>3-17-06-21-016-001-8</t>
  </si>
  <si>
    <t>IPA</t>
  </si>
  <si>
    <t>Kimia</t>
  </si>
  <si>
    <t>Kutabuloh I</t>
  </si>
  <si>
    <t>Zafruddin Z</t>
  </si>
  <si>
    <t>3-17-06-21-016-002-7</t>
  </si>
  <si>
    <t>Ie Dingen</t>
  </si>
  <si>
    <t>DARMUN</t>
  </si>
  <si>
    <t>Biologi</t>
  </si>
  <si>
    <t>IPS</t>
  </si>
  <si>
    <t>Ekonomi</t>
  </si>
  <si>
    <t>Sosiologi</t>
  </si>
  <si>
    <t>Geografi</t>
  </si>
  <si>
    <t>Create By. Maulidaini, S.Pd.I</t>
  </si>
  <si>
    <t>NILAI</t>
  </si>
  <si>
    <t>Home</t>
  </si>
  <si>
    <t>Nilai</t>
  </si>
  <si>
    <t>Fisika</t>
  </si>
  <si>
    <t>Matematika</t>
  </si>
  <si>
    <t>Sejarah</t>
  </si>
  <si>
    <t>Create By Maulidaini, S.Pd.I</t>
  </si>
  <si>
    <t>KETERANGAN :</t>
  </si>
  <si>
    <t>¶</t>
  </si>
  <si>
    <t>Muatan lokal yang belum tercantum</t>
  </si>
  <si>
    <t>: KKM bagus dan layak digunakan</t>
  </si>
  <si>
    <t>silahkan diisi beserta KKM-nya</t>
  </si>
  <si>
    <t>Mapel ketrampilan dan bahasa asing bisa diubah</t>
  </si>
  <si>
    <t>: KKM diambang batas tidak diperkenankan</t>
  </si>
  <si>
    <t>sesuai dengan mapel di sekolah</t>
  </si>
  <si>
    <t>: KKM tidak boleh digunakan</t>
  </si>
  <si>
    <t>3.  Bahasa Indonesia</t>
  </si>
  <si>
    <t>5.  Bahasa Inggris</t>
  </si>
  <si>
    <t>1.  Seni Budaya</t>
  </si>
  <si>
    <t>2.  Pend. Jasmani Olahraga dan Kesehatan</t>
  </si>
  <si>
    <t>3.  Prakarya dan Kewirausahaan</t>
  </si>
  <si>
    <t>SMA Negeri 1 Meukek</t>
  </si>
  <si>
    <t>NO</t>
  </si>
  <si>
    <t>SEM 1</t>
  </si>
  <si>
    <t>SEM 2</t>
  </si>
  <si>
    <t>SEM 3</t>
  </si>
  <si>
    <t>SEM 4</t>
  </si>
  <si>
    <t>SEM 5</t>
  </si>
  <si>
    <t>SEM 6</t>
  </si>
  <si>
    <t>1.  Pendidikan Agama Islam</t>
  </si>
  <si>
    <t>Rata-rata</t>
  </si>
  <si>
    <t xml:space="preserve">Website: http://lidain-asel.web.id </t>
  </si>
  <si>
    <t>ISIKAN DATA UNTUK HEADER SHUS</t>
  </si>
  <si>
    <t>Satuan Pendidika</t>
  </si>
  <si>
    <t>:</t>
  </si>
  <si>
    <t>Alamat</t>
  </si>
  <si>
    <t>Email</t>
  </si>
  <si>
    <t>Isian SHUS</t>
  </si>
  <si>
    <t>ISILAH DATA KEPALA SEKOLAH</t>
  </si>
  <si>
    <t>Nama Kepsek</t>
  </si>
  <si>
    <t>NIP</t>
  </si>
  <si>
    <t>Tanggal SHUS</t>
  </si>
  <si>
    <t>INPUT BIODATA, NILAI DAN CETAK</t>
  </si>
  <si>
    <t>PETUNJUK PENGISIAN</t>
  </si>
  <si>
    <t>Create By: Maulidaini, S.Pd.I</t>
  </si>
  <si>
    <t>Program Studi</t>
  </si>
  <si>
    <t>ISIAN NILAI UN</t>
  </si>
  <si>
    <t>No.</t>
  </si>
  <si>
    <t>Nama Siswa</t>
  </si>
  <si>
    <t>MAPEL UTAMA</t>
  </si>
  <si>
    <t>Jumlah</t>
  </si>
  <si>
    <t>KATEGORI NILAI UJIAN NSIONAL</t>
  </si>
  <si>
    <t>B.IND</t>
  </si>
  <si>
    <t>B.ING</t>
  </si>
  <si>
    <t>MAT</t>
  </si>
  <si>
    <t>Pilihan</t>
  </si>
  <si>
    <t>INPUT NILAI  US/USBN</t>
  </si>
  <si>
    <t>NOMOR</t>
  </si>
  <si>
    <t>Rata2</t>
  </si>
  <si>
    <t>Urut</t>
  </si>
  <si>
    <t>Peserta</t>
  </si>
  <si>
    <t xml:space="preserve">LEGER NILAI </t>
  </si>
  <si>
    <t>NO. URT</t>
  </si>
  <si>
    <t>NOPES</t>
  </si>
  <si>
    <t>N    A    M    A</t>
  </si>
  <si>
    <t>Nama MP. Pilihan UN</t>
  </si>
  <si>
    <t>NILAI UJIAN NASIONAL</t>
  </si>
  <si>
    <t>NILAI RATA-RATA RAPOR</t>
  </si>
  <si>
    <t>UTAMA</t>
  </si>
  <si>
    <t>MP. Pilihan UN</t>
  </si>
  <si>
    <t>JLH</t>
  </si>
  <si>
    <t>FIS</t>
  </si>
  <si>
    <t>NILAI RATA-RATA US/USBN</t>
  </si>
  <si>
    <t>SERTIFIKAT HASIL UJIAN SEMENTARA (SHUS)</t>
  </si>
  <si>
    <t>SEKOLAH MENENGAH ATAS</t>
  </si>
  <si>
    <t>SILAHKAN DI ISI DAN DICARI SISWA YANG MAU DI CETAK PADA KOLOM NOMOR URUT DI BAWAH dan Tekan ENTER</t>
  </si>
  <si>
    <t>PROGRAM STUDI</t>
  </si>
  <si>
    <t xml:space="preserve"> </t>
  </si>
  <si>
    <t>Nama</t>
  </si>
  <si>
    <t>No Urut</t>
  </si>
  <si>
    <t>Tempat dan tanggal lahir</t>
  </si>
  <si>
    <t>Nama Orang tua/wali</t>
  </si>
  <si>
    <t>No Peserta</t>
  </si>
  <si>
    <t>Nomor Induk Siswa</t>
  </si>
  <si>
    <t>Nomor Induk Siswa Nasional</t>
  </si>
  <si>
    <t>Nomor Peserta Ujian Nasional</t>
  </si>
  <si>
    <t>Sekolah Asal</t>
  </si>
  <si>
    <t>Designed by Maulidaini, S.Pd.I |  http://lidain-asel.web.id</t>
  </si>
  <si>
    <t>Nilai Rata-rata Rapor</t>
  </si>
  <si>
    <t>Nilai Ujian Sekolah</t>
  </si>
  <si>
    <t>Nilai UN</t>
  </si>
  <si>
    <t>Kategori Nilai</t>
  </si>
  <si>
    <t xml:space="preserve"> 1. Bahasa Indonesia</t>
  </si>
  <si>
    <t xml:space="preserve"> 2. Bahasa Inggris</t>
  </si>
  <si>
    <t xml:space="preserve"> 3. Matematika</t>
  </si>
  <si>
    <t xml:space="preserve"> 4. Pelajaran Pilihan :</t>
  </si>
  <si>
    <t>SKHU   ini   dapat  digunakan   untuk   keperluan   Penerimaan   Mahasiswa  Baru   (PMB),  atau</t>
  </si>
  <si>
    <t>keperluan   lain  sesuai   dengan  ketentuan,  dan   hanya   berlaku   sampai   dengan  diterbitkannya</t>
  </si>
  <si>
    <t>ILMU PENGETAHUAN ALAM</t>
  </si>
  <si>
    <t>MATA PELAJARAN UJIAN NASIONAL</t>
  </si>
  <si>
    <t>NAMA MAPEL PILIHAN</t>
  </si>
  <si>
    <r>
      <rPr>
        <b/>
        <i/>
        <sz val="10"/>
        <rFont val="Times New Roman"/>
        <family val="1"/>
      </rPr>
      <t xml:space="preserve"> Lulus</t>
    </r>
    <r>
      <rPr>
        <sz val="10"/>
        <rFont val="Times New Roman"/>
        <family val="1"/>
      </rPr>
      <t xml:space="preserve"> dengan hasil sebagai berikut :</t>
    </r>
  </si>
  <si>
    <t>Kepala Madrasah,</t>
  </si>
  <si>
    <t>Created By. Maulidaini, S.Pd.I</t>
  </si>
  <si>
    <t>2. Pendidikan Kewarganegaraan</t>
  </si>
  <si>
    <t>4.  Matematika</t>
  </si>
  <si>
    <t>6.  Sejarah Indonesia</t>
  </si>
  <si>
    <t xml:space="preserve">1. Matematika </t>
  </si>
  <si>
    <t>2.  Fisika</t>
  </si>
  <si>
    <t>3.  Kimia</t>
  </si>
  <si>
    <t>4.  Biologi</t>
  </si>
  <si>
    <t>DINAS PENDIDIKAN</t>
  </si>
  <si>
    <t>Palembang, 2 Mei 2018</t>
  </si>
  <si>
    <t>Telah  mengikuti  Ujian Sekolah dan Ujian Nasional Tahun Pelajaran 2017/2018  dan dinyatakan</t>
  </si>
  <si>
    <t>0004396510</t>
  </si>
  <si>
    <t>0009442217</t>
  </si>
  <si>
    <t>Ade Sukma</t>
  </si>
  <si>
    <t>Aisyah Maharani</t>
  </si>
  <si>
    <t>Perempuan</t>
  </si>
  <si>
    <t>Islam</t>
  </si>
  <si>
    <t>TAHUN PELAJARAN 2017/2018</t>
  </si>
  <si>
    <t>TAHUN PELAJARAN 2017/ 2018</t>
  </si>
  <si>
    <t>Ijazah dan Surat Keterangan Hasil Ujian Nasional (SHUN) tahun pelajaran 2017/2018.</t>
  </si>
  <si>
    <t>C.</t>
  </si>
  <si>
    <t>B.</t>
  </si>
  <si>
    <t xml:space="preserve">KLIK TOMBOL DIBAWAH UNTUK MENYEMBUNYIKAN DAN MENAMPILKAN BARIS </t>
  </si>
  <si>
    <t>CATATAN:</t>
  </si>
  <si>
    <t>Bila ada Cell (baris yang disembunyikan), Maka silahkan sesuaikan kembali Bingkainya.</t>
  </si>
  <si>
    <t>Muatan Lokal</t>
  </si>
  <si>
    <t>Aplikasi ini berdasarkan Juknis Dari BALITBANG No. NO_016_HEP_2018</t>
  </si>
  <si>
    <t>Pemerintah</t>
  </si>
  <si>
    <t>Dinas Pensisikan</t>
  </si>
  <si>
    <t>APLIKASI SHUS/SKHUS TAHUN 2018</t>
  </si>
  <si>
    <t>Lintas Minat/Pendalama Minat</t>
  </si>
  <si>
    <t>MATA PELAJARAN</t>
  </si>
  <si>
    <t xml:space="preserve">A. </t>
  </si>
  <si>
    <t>KELOMPOK B</t>
  </si>
  <si>
    <t>KELOMPOK A</t>
  </si>
  <si>
    <t>KELOMPOK C (Peminatan)</t>
  </si>
  <si>
    <r>
      <t xml:space="preserve">PENULISAN </t>
    </r>
    <r>
      <rPr>
        <b/>
        <sz val="11"/>
        <color rgb="FFC00000"/>
        <rFont val="Calibri"/>
        <family val="2"/>
      </rPr>
      <t>NAMA KELOMPOK MAPEL</t>
    </r>
    <r>
      <rPr>
        <b/>
        <sz val="11"/>
        <color indexed="8"/>
        <rFont val="Calibri"/>
        <family val="2"/>
      </rPr>
      <t xml:space="preserve"> DAN PENULISAN </t>
    </r>
    <r>
      <rPr>
        <b/>
        <sz val="11"/>
        <color rgb="FFC00000"/>
        <rFont val="Calibri"/>
        <family val="2"/>
      </rPr>
      <t>NAMA MAPEL</t>
    </r>
    <r>
      <rPr>
        <b/>
        <sz val="11"/>
        <color indexed="8"/>
        <rFont val="Calibri"/>
        <family val="2"/>
      </rPr>
      <t xml:space="preserve"> DI SHEET INI AKAN MENAMPILKAN PADA SHEET </t>
    </r>
    <r>
      <rPr>
        <b/>
        <sz val="11"/>
        <color rgb="FFC00000"/>
        <rFont val="Calibri"/>
        <family val="2"/>
      </rPr>
      <t>CETAK SKHUN</t>
    </r>
    <r>
      <rPr>
        <b/>
        <sz val="11"/>
        <color indexed="8"/>
        <rFont val="Calibri"/>
        <family val="2"/>
      </rPr>
      <t>. BILA DI KOSONGKON ATAU DIHAPUS MAKA PADA SHEET CETAK BISA DISEMBUNYIKAN BARISNYA (ROWS)</t>
    </r>
  </si>
  <si>
    <t>Sheet ini diprotect dengan Password: maulidaini</t>
  </si>
  <si>
    <t>PEMERINTAH PROVINSI ACEH</t>
  </si>
  <si>
    <t>SMA NEGERI 1 MEUKEK</t>
  </si>
  <si>
    <t>Website : http://sman1meukek.sch.id/. Email : sman_1_meukek@yahoo.com</t>
  </si>
  <si>
    <t>Yang bertanda tangan dibawah ini, Kepala SMA Negeri 1 Meukek menerangkan bahwa :</t>
  </si>
  <si>
    <t>Drs. IRWADI</t>
  </si>
  <si>
    <t>NIP. 196810121997021004</t>
  </si>
  <si>
    <t>Jl. Tapaktuan-Blang Pidie Km. 27 Kutabaro Meukek Aceh Selatan Kode Pos 23754</t>
  </si>
  <si>
    <t>SHUS ini bisa juga digunakan untuk SHUS KTSP (2006), dengan syarat isikan Nilai dari semester 3 sampai dengan semester 6 dan Hapus Nama Kelompok Mapel dan Urutan Mapelnya disesuaikan saja, Misal pada: 1. Seni Budaya menjadi 7. Seni Budaya, dan seterusnya. Pada menu cetak SHUS tinggal ditekan tobol sembunyikan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</si>
</sst>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(* #,##0.00_);_(* \(#,##0.00\);_(* &quot;-&quot;_);_(@_)"/>
    <numFmt numFmtId="168" formatCode="_(* #,##0.0_);_(* \(#,##0.0\);_(* &quot;-&quot;_);_(@_)"/>
    <numFmt numFmtId="169" formatCode="0.0"/>
    <numFmt numFmtId="170" formatCode="[$-421]dd\ mmmm\ yyyy;@"/>
  </numFmts>
  <fonts count="8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12"/>
      <color rgb="FF222222"/>
      <name val="Cambria"/>
      <family val="1"/>
      <scheme val="major"/>
    </font>
    <font>
      <sz val="11"/>
      <color indexed="8"/>
      <name val="Calibri"/>
      <family val="2"/>
      <charset val="1"/>
    </font>
    <font>
      <sz val="11"/>
      <color theme="1"/>
      <name val="Times New Roman"/>
      <family val="1"/>
    </font>
    <font>
      <sz val="8"/>
      <color rgb="FF000000"/>
      <name val="Tahoma"/>
      <family val="2"/>
    </font>
    <font>
      <sz val="11"/>
      <color theme="0"/>
      <name val="Calibri"/>
      <family val="2"/>
      <charset val="1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  <charset val="1"/>
    </font>
    <font>
      <sz val="11"/>
      <color indexed="8"/>
      <name val="Comic Sans MS"/>
      <family val="4"/>
    </font>
    <font>
      <sz val="11"/>
      <name val="Comic Sans MS"/>
      <family val="4"/>
    </font>
    <font>
      <sz val="11"/>
      <name val="Calibri"/>
      <family val="2"/>
      <charset val="1"/>
    </font>
    <font>
      <i/>
      <sz val="11"/>
      <color theme="9" tint="0.79998168889431442"/>
      <name val="Calibri"/>
      <family val="2"/>
    </font>
    <font>
      <b/>
      <i/>
      <sz val="11"/>
      <color indexed="8"/>
      <name val="Calibri"/>
      <family val="2"/>
      <charset val="1"/>
    </font>
    <font>
      <b/>
      <sz val="11"/>
      <color rgb="FFFFFF00"/>
      <name val="Calibri"/>
      <family val="2"/>
      <charset val="1"/>
    </font>
    <font>
      <b/>
      <sz val="11"/>
      <name val="Calibri"/>
      <family val="2"/>
      <scheme val="minor"/>
    </font>
    <font>
      <sz val="11"/>
      <color indexed="10"/>
      <name val="Wingdings"/>
      <charset val="2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24"/>
      <color theme="0"/>
      <name val="Arial Black"/>
      <family val="2"/>
    </font>
    <font>
      <b/>
      <i/>
      <sz val="1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6"/>
      <color theme="0"/>
      <name val="Adobe Garamond Pro Bold"/>
      <family val="1"/>
    </font>
    <font>
      <b/>
      <sz val="14"/>
      <color theme="0"/>
      <name val="Cambria"/>
      <family val="1"/>
      <scheme val="major"/>
    </font>
    <font>
      <b/>
      <sz val="16"/>
      <color theme="1"/>
      <name val="Times New Roman"/>
      <family val="1"/>
    </font>
    <font>
      <b/>
      <sz val="10"/>
      <name val="Calibri"/>
      <family val="2"/>
      <scheme val="minor"/>
    </font>
    <font>
      <b/>
      <sz val="11"/>
      <color indexed="8"/>
      <name val="Cambria"/>
      <family val="1"/>
      <scheme val="major"/>
    </font>
    <font>
      <b/>
      <sz val="8"/>
      <color indexed="8"/>
      <name val="Cambria"/>
      <family val="1"/>
      <scheme val="major"/>
    </font>
    <font>
      <b/>
      <sz val="12"/>
      <name val="Calibri"/>
      <family val="2"/>
      <scheme val="minor"/>
    </font>
    <font>
      <sz val="9"/>
      <color theme="1"/>
      <name val="Cambria"/>
      <family val="1"/>
      <scheme val="major"/>
    </font>
    <font>
      <sz val="9"/>
      <name val="Arial"/>
      <family val="2"/>
    </font>
    <font>
      <sz val="9"/>
      <color indexed="8"/>
      <name val="Arial"/>
      <family val="2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sz val="12"/>
      <name val="Times New Roman"/>
      <family val="1"/>
    </font>
    <font>
      <b/>
      <sz val="9"/>
      <name val="Calibri"/>
      <family val="2"/>
      <scheme val="minor"/>
    </font>
    <font>
      <sz val="12"/>
      <name val="Calibri"/>
      <family val="2"/>
      <scheme val="minor"/>
    </font>
    <font>
      <sz val="8"/>
      <name val="Arial"/>
      <family val="2"/>
    </font>
    <font>
      <sz val="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mbria"/>
      <family val="1"/>
      <scheme val="major"/>
    </font>
    <font>
      <b/>
      <sz val="10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9"/>
      <color rgb="FF002060"/>
      <name val="Calibri"/>
      <family val="2"/>
      <scheme val="minor"/>
    </font>
    <font>
      <b/>
      <i/>
      <sz val="10"/>
      <name val="Times New Roman"/>
      <family val="1"/>
    </font>
    <font>
      <b/>
      <u/>
      <sz val="11"/>
      <name val="Times New Roman"/>
      <family val="1"/>
    </font>
    <font>
      <b/>
      <sz val="9"/>
      <name val="Times New Roman"/>
      <family val="1"/>
    </font>
    <font>
      <b/>
      <sz val="8.5"/>
      <name val="Times New Roman"/>
      <family val="1"/>
    </font>
    <font>
      <b/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sz val="10"/>
      <color indexed="8"/>
      <name val="Calibri"/>
      <family val="2"/>
    </font>
    <font>
      <sz val="10"/>
      <name val="Book Antiqua"/>
      <family val="1"/>
    </font>
    <font>
      <u/>
      <sz val="10"/>
      <color indexed="12"/>
      <name val="Arial"/>
      <family val="2"/>
    </font>
    <font>
      <sz val="11"/>
      <name val="Times New Roman"/>
      <family val="1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36"/>
      <color theme="0"/>
      <name val="Cambria"/>
      <family val="1"/>
      <scheme val="major"/>
    </font>
    <font>
      <b/>
      <sz val="16"/>
      <color theme="0"/>
      <name val="Calibri"/>
      <family val="2"/>
    </font>
    <font>
      <b/>
      <sz val="11"/>
      <color rgb="FFC00000"/>
      <name val="Calibri"/>
      <family val="2"/>
    </font>
    <font>
      <b/>
      <sz val="12"/>
      <color theme="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9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indexed="9"/>
        <bgColor indexed="41"/>
      </patternFill>
    </fill>
    <fill>
      <patternFill patternType="solid">
        <fgColor theme="8" tint="0.79998168889431442"/>
        <bgColor indexed="41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1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indexed="57"/>
      </top>
      <bottom style="medium">
        <color indexed="57"/>
      </bottom>
      <diagonal/>
    </border>
    <border>
      <left/>
      <right/>
      <top style="thin">
        <color indexed="64"/>
      </top>
      <bottom style="medium">
        <color indexed="57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57"/>
      </left>
      <right/>
      <top style="medium">
        <color indexed="57"/>
      </top>
      <bottom style="medium">
        <color indexed="57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63" fillId="0" borderId="0"/>
    <xf numFmtId="0" fontId="79" fillId="0" borderId="0" applyNumberFormat="0" applyFill="0" applyBorder="0" applyAlignment="0" applyProtection="0">
      <alignment vertical="top"/>
      <protection locked="0"/>
    </xf>
  </cellStyleXfs>
  <cellXfs count="541">
    <xf numFmtId="0" fontId="0" fillId="0" borderId="0" xfId="0"/>
    <xf numFmtId="0" fontId="5" fillId="5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6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9" fillId="0" borderId="2" xfId="6" applyBorder="1" applyProtection="1">
      <protection locked="0"/>
    </xf>
    <xf numFmtId="0" fontId="9" fillId="0" borderId="2" xfId="6" applyBorder="1" applyAlignment="1" applyProtection="1">
      <alignment horizont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5" fillId="5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9" fillId="5" borderId="0" xfId="7" applyFill="1" applyProtection="1"/>
    <xf numFmtId="0" fontId="9" fillId="0" borderId="4" xfId="7" applyFill="1" applyBorder="1" applyProtection="1"/>
    <xf numFmtId="0" fontId="9" fillId="11" borderId="10" xfId="7" applyFill="1" applyBorder="1" applyProtection="1"/>
    <xf numFmtId="0" fontId="9" fillId="0" borderId="10" xfId="7" applyFill="1" applyBorder="1" applyProtection="1"/>
    <xf numFmtId="0" fontId="9" fillId="11" borderId="14" xfId="7" applyFill="1" applyBorder="1" applyProtection="1"/>
    <xf numFmtId="0" fontId="13" fillId="9" borderId="2" xfId="7" applyFont="1" applyFill="1" applyBorder="1" applyAlignment="1" applyProtection="1">
      <alignment horizontal="center" vertical="center"/>
    </xf>
    <xf numFmtId="0" fontId="17" fillId="0" borderId="4" xfId="7" applyFont="1" applyFill="1" applyBorder="1" applyProtection="1"/>
    <xf numFmtId="0" fontId="17" fillId="11" borderId="10" xfId="7" applyFont="1" applyFill="1" applyBorder="1" applyProtection="1"/>
    <xf numFmtId="0" fontId="26" fillId="15" borderId="35" xfId="7" applyFont="1" applyFill="1" applyBorder="1" applyAlignment="1" applyProtection="1">
      <alignment horizontal="center" vertical="center" wrapText="1"/>
      <protection hidden="1"/>
    </xf>
    <xf numFmtId="0" fontId="26" fillId="15" borderId="36" xfId="7" applyFont="1" applyFill="1" applyBorder="1" applyAlignment="1" applyProtection="1">
      <alignment horizontal="center" vertical="center" wrapText="1"/>
      <protection hidden="1"/>
    </xf>
    <xf numFmtId="2" fontId="27" fillId="0" borderId="45" xfId="7" applyNumberFormat="1" applyFont="1" applyFill="1" applyBorder="1" applyAlignment="1" applyProtection="1">
      <alignment horizontal="center" vertical="center"/>
      <protection locked="0" hidden="1"/>
    </xf>
    <xf numFmtId="0" fontId="25" fillId="17" borderId="40" xfId="7" applyFont="1" applyFill="1" applyBorder="1" applyProtection="1">
      <protection hidden="1"/>
    </xf>
    <xf numFmtId="0" fontId="25" fillId="17" borderId="39" xfId="7" applyFont="1" applyFill="1" applyBorder="1" applyProtection="1">
      <protection hidden="1"/>
    </xf>
    <xf numFmtId="0" fontId="25" fillId="17" borderId="37" xfId="7" applyFont="1" applyFill="1" applyBorder="1" applyProtection="1">
      <protection hidden="1"/>
    </xf>
    <xf numFmtId="0" fontId="0" fillId="12" borderId="0" xfId="0" applyFill="1" applyProtection="1"/>
    <xf numFmtId="0" fontId="0" fillId="0" borderId="0" xfId="0" applyProtection="1"/>
    <xf numFmtId="0" fontId="0" fillId="18" borderId="0" xfId="0" applyFill="1" applyProtection="1"/>
    <xf numFmtId="0" fontId="30" fillId="18" borderId="0" xfId="0" applyFont="1" applyFill="1" applyProtection="1"/>
    <xf numFmtId="0" fontId="30" fillId="12" borderId="0" xfId="0" applyFont="1" applyFill="1" applyProtection="1"/>
    <xf numFmtId="0" fontId="30" fillId="0" borderId="0" xfId="0" applyFont="1" applyProtection="1"/>
    <xf numFmtId="0" fontId="30" fillId="21" borderId="54" xfId="0" applyFont="1" applyFill="1" applyBorder="1" applyProtection="1"/>
    <xf numFmtId="0" fontId="30" fillId="21" borderId="59" xfId="0" applyFont="1" applyFill="1" applyBorder="1" applyProtection="1"/>
    <xf numFmtId="0" fontId="30" fillId="21" borderId="61" xfId="0" applyFont="1" applyFill="1" applyBorder="1" applyAlignment="1" applyProtection="1">
      <alignment vertical="center"/>
    </xf>
    <xf numFmtId="0" fontId="30" fillId="11" borderId="53" xfId="0" applyFont="1" applyFill="1" applyBorder="1" applyAlignment="1" applyProtection="1">
      <alignment vertical="center"/>
    </xf>
    <xf numFmtId="0" fontId="30" fillId="11" borderId="0" xfId="0" applyFont="1" applyFill="1" applyBorder="1" applyAlignment="1" applyProtection="1">
      <alignment vertical="center"/>
    </xf>
    <xf numFmtId="0" fontId="30" fillId="11" borderId="51" xfId="0" applyFont="1" applyFill="1" applyBorder="1" applyAlignment="1" applyProtection="1">
      <alignment vertical="center"/>
    </xf>
    <xf numFmtId="0" fontId="30" fillId="5" borderId="52" xfId="0" applyFont="1" applyFill="1" applyBorder="1" applyProtection="1"/>
    <xf numFmtId="0" fontId="30" fillId="5" borderId="53" xfId="0" applyFont="1" applyFill="1" applyBorder="1" applyProtection="1"/>
    <xf numFmtId="0" fontId="30" fillId="5" borderId="54" xfId="0" applyFont="1" applyFill="1" applyBorder="1" applyProtection="1"/>
    <xf numFmtId="0" fontId="30" fillId="5" borderId="58" xfId="0" applyFont="1" applyFill="1" applyBorder="1" applyProtection="1"/>
    <xf numFmtId="0" fontId="30" fillId="5" borderId="0" xfId="0" applyFont="1" applyFill="1" applyBorder="1" applyProtection="1"/>
    <xf numFmtId="0" fontId="30" fillId="5" borderId="59" xfId="0" applyFont="1" applyFill="1" applyBorder="1" applyProtection="1"/>
    <xf numFmtId="0" fontId="30" fillId="5" borderId="60" xfId="0" applyFont="1" applyFill="1" applyBorder="1" applyProtection="1"/>
    <xf numFmtId="0" fontId="30" fillId="5" borderId="51" xfId="0" applyFont="1" applyFill="1" applyBorder="1" applyProtection="1"/>
    <xf numFmtId="0" fontId="30" fillId="5" borderId="61" xfId="0" applyFont="1" applyFill="1" applyBorder="1" applyProtection="1"/>
    <xf numFmtId="0" fontId="30" fillId="5" borderId="0" xfId="0" applyFont="1" applyFill="1" applyProtection="1"/>
    <xf numFmtId="0" fontId="0" fillId="5" borderId="0" xfId="0" applyFill="1" applyProtection="1"/>
    <xf numFmtId="0" fontId="30" fillId="21" borderId="58" xfId="0" applyFont="1" applyFill="1" applyBorder="1" applyAlignment="1" applyProtection="1">
      <alignment horizontal="right" vertical="center"/>
    </xf>
    <xf numFmtId="0" fontId="30" fillId="21" borderId="0" xfId="0" applyFont="1" applyFill="1" applyBorder="1" applyAlignment="1" applyProtection="1">
      <alignment horizontal="right" vertical="center"/>
    </xf>
    <xf numFmtId="0" fontId="5" fillId="5" borderId="0" xfId="0" applyFont="1" applyFill="1" applyBorder="1" applyAlignment="1" applyProtection="1">
      <alignment vertical="center"/>
    </xf>
    <xf numFmtId="0" fontId="33" fillId="5" borderId="0" xfId="0" applyFont="1" applyFill="1" applyAlignment="1" applyProtection="1">
      <alignment vertical="center"/>
    </xf>
    <xf numFmtId="0" fontId="5" fillId="5" borderId="0" xfId="0" applyFont="1" applyFill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35" fillId="5" borderId="0" xfId="0" applyFont="1" applyFill="1" applyAlignment="1" applyProtection="1">
      <alignment horizontal="center" vertical="center"/>
    </xf>
    <xf numFmtId="0" fontId="36" fillId="5" borderId="1" xfId="0" applyFont="1" applyFill="1" applyBorder="1" applyAlignment="1" applyProtection="1">
      <alignment horizontal="center" vertical="center"/>
    </xf>
    <xf numFmtId="0" fontId="39" fillId="23" borderId="66" xfId="0" applyFont="1" applyFill="1" applyBorder="1" applyAlignment="1" applyProtection="1">
      <alignment horizontal="center" vertical="center"/>
    </xf>
    <xf numFmtId="0" fontId="39" fillId="23" borderId="15" xfId="0" applyFont="1" applyFill="1" applyBorder="1" applyAlignment="1" applyProtection="1">
      <alignment horizontal="center" vertical="center"/>
    </xf>
    <xf numFmtId="0" fontId="39" fillId="23" borderId="68" xfId="0" applyFont="1" applyFill="1" applyBorder="1" applyAlignment="1" applyProtection="1">
      <alignment horizontal="center" vertical="center"/>
    </xf>
    <xf numFmtId="0" fontId="40" fillId="23" borderId="50" xfId="0" applyFont="1" applyFill="1" applyBorder="1" applyAlignment="1" applyProtection="1">
      <alignment horizontal="center" vertical="center"/>
    </xf>
    <xf numFmtId="0" fontId="5" fillId="5" borderId="20" xfId="0" applyFont="1" applyFill="1" applyBorder="1" applyAlignment="1" applyProtection="1">
      <alignment vertical="center"/>
    </xf>
    <xf numFmtId="0" fontId="0" fillId="5" borderId="0" xfId="0" applyFill="1" applyAlignment="1" applyProtection="1">
      <alignment vertical="center"/>
    </xf>
    <xf numFmtId="0" fontId="5" fillId="0" borderId="2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39" fillId="23" borderId="70" xfId="0" applyFont="1" applyFill="1" applyBorder="1" applyAlignment="1" applyProtection="1">
      <alignment horizontal="center" vertical="center"/>
    </xf>
    <xf numFmtId="2" fontId="5" fillId="0" borderId="45" xfId="0" applyNumberFormat="1" applyFont="1" applyFill="1" applyBorder="1" applyAlignment="1" applyProtection="1">
      <alignment horizontal="center" vertical="center"/>
      <protection locked="0"/>
    </xf>
    <xf numFmtId="2" fontId="5" fillId="0" borderId="48" xfId="0" applyNumberFormat="1" applyFont="1" applyFill="1" applyBorder="1" applyAlignment="1" applyProtection="1">
      <alignment horizontal="center" vertical="center"/>
      <protection locked="0"/>
    </xf>
    <xf numFmtId="2" fontId="5" fillId="0" borderId="46" xfId="0" applyNumberFormat="1" applyFont="1" applyFill="1" applyBorder="1" applyAlignment="1" applyProtection="1">
      <alignment horizontal="center" vertical="center"/>
      <protection locked="0"/>
    </xf>
    <xf numFmtId="2" fontId="5" fillId="0" borderId="45" xfId="2" applyNumberFormat="1" applyFont="1" applyFill="1" applyBorder="1" applyAlignment="1" applyProtection="1">
      <alignment horizontal="center" vertical="center"/>
      <protection locked="0"/>
    </xf>
    <xf numFmtId="2" fontId="5" fillId="0" borderId="48" xfId="2" applyNumberFormat="1" applyFont="1" applyFill="1" applyBorder="1" applyAlignment="1" applyProtection="1">
      <alignment horizontal="center" vertical="center"/>
      <protection locked="0"/>
    </xf>
    <xf numFmtId="2" fontId="5" fillId="0" borderId="46" xfId="2" applyNumberFormat="1" applyFont="1" applyFill="1" applyBorder="1" applyAlignment="1" applyProtection="1">
      <alignment horizontal="center" vertical="center"/>
      <protection locked="0"/>
    </xf>
    <xf numFmtId="2" fontId="5" fillId="0" borderId="45" xfId="0" applyNumberFormat="1" applyFont="1" applyFill="1" applyBorder="1" applyAlignment="1" applyProtection="1">
      <alignment vertical="center"/>
      <protection locked="0"/>
    </xf>
    <xf numFmtId="2" fontId="5" fillId="0" borderId="48" xfId="0" applyNumberFormat="1" applyFont="1" applyFill="1" applyBorder="1" applyAlignment="1" applyProtection="1">
      <alignment vertical="center"/>
      <protection locked="0"/>
    </xf>
    <xf numFmtId="2" fontId="5" fillId="0" borderId="46" xfId="0" applyNumberFormat="1" applyFont="1" applyFill="1" applyBorder="1" applyAlignment="1" applyProtection="1">
      <alignment vertical="center"/>
      <protection locked="0"/>
    </xf>
    <xf numFmtId="2" fontId="5" fillId="0" borderId="74" xfId="2" applyNumberFormat="1" applyFont="1" applyFill="1" applyBorder="1" applyAlignment="1" applyProtection="1">
      <alignment horizontal="center" vertical="center"/>
      <protection locked="0"/>
    </xf>
    <xf numFmtId="2" fontId="5" fillId="0" borderId="75" xfId="2" applyNumberFormat="1" applyFont="1" applyFill="1" applyBorder="1" applyAlignment="1" applyProtection="1">
      <alignment horizontal="center" vertical="center"/>
      <protection locked="0"/>
    </xf>
    <xf numFmtId="2" fontId="5" fillId="0" borderId="72" xfId="2" applyNumberFormat="1" applyFont="1" applyFill="1" applyBorder="1" applyAlignment="1" applyProtection="1">
      <alignment horizontal="center" vertical="center"/>
      <protection locked="0"/>
    </xf>
    <xf numFmtId="0" fontId="45" fillId="5" borderId="0" xfId="0" applyFont="1" applyFill="1" applyProtection="1"/>
    <xf numFmtId="0" fontId="10" fillId="5" borderId="0" xfId="0" applyFont="1" applyFill="1" applyProtection="1"/>
    <xf numFmtId="0" fontId="46" fillId="7" borderId="78" xfId="0" applyFont="1" applyFill="1" applyBorder="1" applyAlignment="1" applyProtection="1">
      <alignment horizontal="center" vertical="center" wrapText="1"/>
    </xf>
    <xf numFmtId="0" fontId="51" fillId="20" borderId="62" xfId="0" applyFont="1" applyFill="1" applyBorder="1" applyAlignment="1" applyProtection="1">
      <alignment horizontal="center" vertical="center" wrapText="1"/>
    </xf>
    <xf numFmtId="0" fontId="51" fillId="20" borderId="62" xfId="0" applyFont="1" applyFill="1" applyBorder="1" applyAlignment="1" applyProtection="1">
      <alignment horizontal="center" vertical="center"/>
    </xf>
    <xf numFmtId="167" fontId="53" fillId="0" borderId="62" xfId="0" applyNumberFormat="1" applyFont="1" applyBorder="1" applyAlignment="1" applyProtection="1">
      <alignment horizontal="center" vertical="center"/>
    </xf>
    <xf numFmtId="167" fontId="42" fillId="25" borderId="62" xfId="0" applyNumberFormat="1" applyFont="1" applyFill="1" applyBorder="1" applyAlignment="1" applyProtection="1">
      <alignment horizontal="center" vertical="center"/>
    </xf>
    <xf numFmtId="0" fontId="52" fillId="20" borderId="62" xfId="0" applyFont="1" applyFill="1" applyBorder="1" applyAlignment="1" applyProtection="1">
      <alignment horizontal="center" vertical="center"/>
    </xf>
    <xf numFmtId="165" fontId="41" fillId="0" borderId="62" xfId="0" applyNumberFormat="1" applyFont="1" applyFill="1" applyBorder="1" applyAlignment="1" applyProtection="1">
      <alignment horizontal="center" vertical="center" wrapText="1"/>
    </xf>
    <xf numFmtId="2" fontId="27" fillId="14" borderId="45" xfId="7" applyNumberFormat="1" applyFont="1" applyFill="1" applyBorder="1" applyAlignment="1" applyProtection="1">
      <alignment horizontal="center" vertical="center"/>
      <protection locked="0" hidden="1"/>
    </xf>
    <xf numFmtId="0" fontId="3" fillId="3" borderId="0" xfId="4" applyProtection="1">
      <protection hidden="1"/>
    </xf>
    <xf numFmtId="0" fontId="9" fillId="0" borderId="0" xfId="7" applyProtection="1">
      <protection hidden="1"/>
    </xf>
    <xf numFmtId="0" fontId="9" fillId="10" borderId="21" xfId="7" applyFill="1" applyBorder="1" applyProtection="1">
      <protection hidden="1"/>
    </xf>
    <xf numFmtId="0" fontId="9" fillId="10" borderId="23" xfId="7" applyFill="1" applyBorder="1" applyProtection="1">
      <protection hidden="1"/>
    </xf>
    <xf numFmtId="0" fontId="9" fillId="0" borderId="0" xfId="7" applyFill="1" applyProtection="1">
      <protection hidden="1"/>
    </xf>
    <xf numFmtId="0" fontId="3" fillId="3" borderId="0" xfId="4" applyAlignment="1" applyProtection="1">
      <alignment horizontal="center" vertical="center"/>
      <protection hidden="1"/>
    </xf>
    <xf numFmtId="0" fontId="9" fillId="0" borderId="0" xfId="7" applyAlignment="1" applyProtection="1">
      <alignment horizontal="center" vertical="center"/>
      <protection hidden="1"/>
    </xf>
    <xf numFmtId="0" fontId="9" fillId="16" borderId="0" xfId="7" applyFill="1" applyProtection="1">
      <protection hidden="1"/>
    </xf>
    <xf numFmtId="165" fontId="42" fillId="21" borderId="62" xfId="0" applyNumberFormat="1" applyFont="1" applyFill="1" applyBorder="1" applyAlignment="1" applyProtection="1">
      <alignment horizontal="center" vertical="center"/>
    </xf>
    <xf numFmtId="0" fontId="39" fillId="24" borderId="62" xfId="0" applyFont="1" applyFill="1" applyBorder="1" applyAlignment="1" applyProtection="1">
      <alignment horizontal="center" vertical="center"/>
    </xf>
    <xf numFmtId="37" fontId="6" fillId="0" borderId="73" xfId="0" applyNumberFormat="1" applyFont="1" applyFill="1" applyBorder="1" applyAlignment="1" applyProtection="1">
      <alignment horizontal="center" vertical="center"/>
    </xf>
    <xf numFmtId="39" fontId="41" fillId="0" borderId="62" xfId="2" applyNumberFormat="1" applyFont="1" applyBorder="1" applyAlignment="1" applyProtection="1">
      <alignment horizontal="center" vertical="center"/>
    </xf>
    <xf numFmtId="2" fontId="41" fillId="6" borderId="62" xfId="0" applyNumberFormat="1" applyFont="1" applyFill="1" applyBorder="1" applyAlignment="1" applyProtection="1">
      <alignment horizontal="center" vertical="center"/>
    </xf>
    <xf numFmtId="39" fontId="42" fillId="25" borderId="62" xfId="0" applyNumberFormat="1" applyFont="1" applyFill="1" applyBorder="1" applyAlignment="1" applyProtection="1">
      <alignment horizontal="center" vertical="center"/>
    </xf>
    <xf numFmtId="167" fontId="53" fillId="0" borderId="62" xfId="0" applyNumberFormat="1" applyFont="1" applyBorder="1" applyAlignment="1" applyProtection="1">
      <alignment horizontal="left" vertical="center"/>
    </xf>
    <xf numFmtId="39" fontId="42" fillId="10" borderId="62" xfId="2" applyNumberFormat="1" applyFont="1" applyFill="1" applyBorder="1" applyAlignment="1" applyProtection="1">
      <alignment horizontal="center" vertical="center"/>
    </xf>
    <xf numFmtId="0" fontId="52" fillId="10" borderId="62" xfId="0" applyFont="1" applyFill="1" applyBorder="1" applyAlignment="1" applyProtection="1">
      <alignment horizontal="center" vertical="center"/>
    </xf>
    <xf numFmtId="167" fontId="53" fillId="10" borderId="62" xfId="0" applyNumberFormat="1" applyFont="1" applyFill="1" applyBorder="1" applyAlignment="1" applyProtection="1">
      <alignment horizontal="center" vertical="center"/>
    </xf>
    <xf numFmtId="167" fontId="53" fillId="10" borderId="62" xfId="0" applyNumberFormat="1" applyFont="1" applyFill="1" applyBorder="1" applyAlignment="1" applyProtection="1">
      <alignment horizontal="left" vertical="center"/>
    </xf>
    <xf numFmtId="0" fontId="56" fillId="10" borderId="62" xfId="0" applyFont="1" applyFill="1" applyBorder="1" applyAlignment="1" applyProtection="1">
      <alignment horizontal="center" vertical="center"/>
    </xf>
    <xf numFmtId="37" fontId="5" fillId="0" borderId="62" xfId="0" applyNumberFormat="1" applyFont="1" applyBorder="1" applyAlignment="1" applyProtection="1">
      <alignment horizontal="center" vertical="center" wrapText="1"/>
    </xf>
    <xf numFmtId="37" fontId="57" fillId="0" borderId="62" xfId="0" applyNumberFormat="1" applyFont="1" applyBorder="1" applyAlignment="1" applyProtection="1">
      <alignment horizontal="left" vertical="center" wrapText="1"/>
    </xf>
    <xf numFmtId="37" fontId="5" fillId="0" borderId="50" xfId="0" applyNumberFormat="1" applyFont="1" applyFill="1" applyBorder="1" applyAlignment="1" applyProtection="1">
      <alignment horizontal="center" vertical="center"/>
    </xf>
    <xf numFmtId="0" fontId="9" fillId="0" borderId="2" xfId="6" applyNumberFormat="1" applyBorder="1" applyAlignment="1" applyProtection="1">
      <alignment horizontal="center" vertical="center"/>
      <protection locked="0"/>
    </xf>
    <xf numFmtId="0" fontId="9" fillId="0" borderId="2" xfId="6" applyBorder="1" applyAlignment="1" applyProtection="1">
      <alignment horizontal="center" vertical="center"/>
      <protection locked="0"/>
    </xf>
    <xf numFmtId="0" fontId="0" fillId="26" borderId="0" xfId="0" applyFill="1" applyProtection="1"/>
    <xf numFmtId="0" fontId="53" fillId="20" borderId="0" xfId="8" applyFont="1" applyFill="1" applyBorder="1" applyProtection="1"/>
    <xf numFmtId="0" fontId="67" fillId="20" borderId="0" xfId="0" applyFont="1" applyFill="1" applyProtection="1"/>
    <xf numFmtId="0" fontId="0" fillId="20" borderId="0" xfId="0" applyFill="1" applyProtection="1"/>
    <xf numFmtId="0" fontId="9" fillId="0" borderId="0" xfId="7" applyFill="1" applyProtection="1"/>
    <xf numFmtId="0" fontId="14" fillId="0" borderId="0" xfId="7" applyFont="1" applyFill="1" applyAlignment="1" applyProtection="1">
      <alignment vertical="center"/>
    </xf>
    <xf numFmtId="0" fontId="18" fillId="5" borderId="0" xfId="7" applyFont="1" applyFill="1" applyBorder="1" applyAlignment="1" applyProtection="1">
      <alignment horizontal="right"/>
    </xf>
    <xf numFmtId="0" fontId="9" fillId="5" borderId="0" xfId="7" applyFill="1" applyBorder="1" applyProtection="1"/>
    <xf numFmtId="0" fontId="18" fillId="5" borderId="0" xfId="7" applyFont="1" applyFill="1" applyBorder="1" applyAlignment="1" applyProtection="1">
      <alignment horizontal="right" vertical="top"/>
    </xf>
    <xf numFmtId="0" fontId="19" fillId="5" borderId="0" xfId="7" applyFont="1" applyFill="1" applyBorder="1" applyProtection="1"/>
    <xf numFmtId="0" fontId="14" fillId="5" borderId="0" xfId="7" applyFont="1" applyFill="1" applyBorder="1" applyProtection="1"/>
    <xf numFmtId="0" fontId="19" fillId="5" borderId="0" xfId="7" applyFont="1" applyFill="1" applyProtection="1"/>
    <xf numFmtId="0" fontId="20" fillId="5" borderId="0" xfId="7" applyFont="1" applyFill="1" applyAlignment="1" applyProtection="1">
      <alignment horizontal="right"/>
    </xf>
    <xf numFmtId="0" fontId="14" fillId="5" borderId="0" xfId="7" applyFont="1" applyFill="1" applyAlignment="1" applyProtection="1">
      <alignment vertical="center"/>
    </xf>
    <xf numFmtId="0" fontId="14" fillId="5" borderId="0" xfId="7" applyFont="1" applyFill="1" applyAlignment="1" applyProtection="1">
      <alignment horizontal="left" vertical="center"/>
    </xf>
    <xf numFmtId="0" fontId="14" fillId="5" borderId="18" xfId="7" applyFont="1" applyFill="1" applyBorder="1" applyProtection="1"/>
    <xf numFmtId="0" fontId="9" fillId="5" borderId="16" xfId="7" applyFill="1" applyBorder="1" applyProtection="1"/>
    <xf numFmtId="0" fontId="9" fillId="0" borderId="19" xfId="7" applyFill="1" applyBorder="1" applyProtection="1"/>
    <xf numFmtId="0" fontId="9" fillId="0" borderId="16" xfId="7" applyFill="1" applyBorder="1" applyProtection="1"/>
    <xf numFmtId="0" fontId="14" fillId="0" borderId="16" xfId="7" applyFont="1" applyFill="1" applyBorder="1" applyProtection="1"/>
    <xf numFmtId="0" fontId="22" fillId="0" borderId="0" xfId="7" applyFont="1" applyFill="1" applyAlignment="1" applyProtection="1">
      <alignment horizontal="left" vertical="center"/>
    </xf>
    <xf numFmtId="0" fontId="14" fillId="0" borderId="0" xfId="7" applyFont="1" applyFill="1" applyBorder="1" applyAlignment="1" applyProtection="1"/>
    <xf numFmtId="0" fontId="14" fillId="0" borderId="0" xfId="7" applyFont="1" applyFill="1" applyAlignment="1" applyProtection="1">
      <alignment horizontal="left" vertical="center"/>
    </xf>
    <xf numFmtId="0" fontId="14" fillId="0" borderId="0" xfId="7" applyFont="1" applyFill="1" applyProtection="1"/>
    <xf numFmtId="0" fontId="0" fillId="0" borderId="0" xfId="0" applyFill="1" applyProtection="1"/>
    <xf numFmtId="0" fontId="63" fillId="5" borderId="0" xfId="0" applyFont="1" applyFill="1" applyProtection="1"/>
    <xf numFmtId="1" fontId="0" fillId="0" borderId="0" xfId="0" applyNumberFormat="1" applyProtection="1"/>
    <xf numFmtId="0" fontId="31" fillId="8" borderId="58" xfId="0" applyFont="1" applyFill="1" applyBorder="1" applyAlignment="1" applyProtection="1">
      <alignment vertical="center"/>
    </xf>
    <xf numFmtId="0" fontId="31" fillId="8" borderId="0" xfId="0" applyFont="1" applyFill="1" applyBorder="1" applyAlignment="1" applyProtection="1">
      <alignment vertical="center"/>
    </xf>
    <xf numFmtId="0" fontId="31" fillId="8" borderId="59" xfId="0" applyFont="1" applyFill="1" applyBorder="1" applyAlignment="1" applyProtection="1">
      <alignment vertical="center"/>
    </xf>
    <xf numFmtId="0" fontId="30" fillId="8" borderId="58" xfId="0" applyFont="1" applyFill="1" applyBorder="1" applyProtection="1"/>
    <xf numFmtId="0" fontId="30" fillId="8" borderId="0" xfId="0" applyFont="1" applyFill="1" applyBorder="1" applyProtection="1"/>
    <xf numFmtId="0" fontId="30" fillId="8" borderId="59" xfId="0" applyFont="1" applyFill="1" applyBorder="1" applyProtection="1"/>
    <xf numFmtId="0" fontId="30" fillId="8" borderId="60" xfId="0" applyFont="1" applyFill="1" applyBorder="1" applyProtection="1"/>
    <xf numFmtId="0" fontId="30" fillId="8" borderId="51" xfId="0" applyFont="1" applyFill="1" applyBorder="1" applyProtection="1"/>
    <xf numFmtId="0" fontId="30" fillId="8" borderId="61" xfId="0" applyFont="1" applyFill="1" applyBorder="1" applyProtection="1"/>
    <xf numFmtId="0" fontId="34" fillId="5" borderId="0" xfId="0" applyFont="1" applyFill="1" applyAlignment="1" applyProtection="1">
      <alignment horizontal="center" vertical="center" wrapText="1"/>
    </xf>
    <xf numFmtId="0" fontId="34" fillId="5" borderId="0" xfId="0" applyFont="1" applyFill="1" applyBorder="1" applyAlignment="1" applyProtection="1">
      <alignment horizontal="center" vertical="center" wrapText="1"/>
    </xf>
    <xf numFmtId="0" fontId="59" fillId="0" borderId="0" xfId="0" applyFont="1" applyFill="1" applyProtection="1"/>
    <xf numFmtId="0" fontId="59" fillId="0" borderId="0" xfId="0" applyFont="1" applyFill="1" applyAlignment="1" applyProtection="1">
      <alignment horizontal="center"/>
    </xf>
    <xf numFmtId="0" fontId="58" fillId="0" borderId="0" xfId="0" applyFont="1" applyFill="1" applyAlignment="1" applyProtection="1"/>
    <xf numFmtId="168" fontId="27" fillId="0" borderId="0" xfId="0" applyNumberFormat="1" applyFont="1" applyFill="1" applyBorder="1" applyAlignment="1" applyProtection="1"/>
    <xf numFmtId="168" fontId="59" fillId="0" borderId="0" xfId="0" applyNumberFormat="1" applyFont="1" applyFill="1" applyProtection="1"/>
    <xf numFmtId="0" fontId="61" fillId="0" borderId="106" xfId="0" applyFont="1" applyFill="1" applyBorder="1" applyAlignment="1" applyProtection="1">
      <alignment vertical="center" wrapText="1"/>
    </xf>
    <xf numFmtId="37" fontId="59" fillId="0" borderId="105" xfId="0" applyNumberFormat="1" applyFont="1" applyFill="1" applyBorder="1" applyAlignment="1" applyProtection="1">
      <alignment horizontal="center" vertical="center"/>
    </xf>
    <xf numFmtId="0" fontId="61" fillId="0" borderId="118" xfId="0" applyFont="1" applyFill="1" applyBorder="1" applyAlignment="1" applyProtection="1">
      <alignment vertical="center" wrapText="1"/>
    </xf>
    <xf numFmtId="1" fontId="26" fillId="0" borderId="101" xfId="0" quotePrefix="1" applyNumberFormat="1" applyFont="1" applyFill="1" applyBorder="1" applyAlignment="1" applyProtection="1">
      <alignment horizontal="center" vertical="center"/>
    </xf>
    <xf numFmtId="169" fontId="59" fillId="0" borderId="122" xfId="0" applyNumberFormat="1" applyFont="1" applyFill="1" applyBorder="1" applyAlignment="1" applyProtection="1">
      <alignment horizontal="center"/>
    </xf>
    <xf numFmtId="168" fontId="59" fillId="0" borderId="118" xfId="0" applyNumberFormat="1" applyFont="1" applyFill="1" applyBorder="1" applyAlignment="1" applyProtection="1"/>
    <xf numFmtId="169" fontId="59" fillId="0" borderId="110" xfId="0" applyNumberFormat="1" applyFont="1" applyFill="1" applyBorder="1" applyAlignment="1" applyProtection="1">
      <alignment horizontal="center"/>
    </xf>
    <xf numFmtId="169" fontId="61" fillId="0" borderId="107" xfId="0" applyNumberFormat="1" applyFont="1" applyFill="1" applyBorder="1" applyAlignment="1" applyProtection="1">
      <alignment horizontal="center"/>
    </xf>
    <xf numFmtId="0" fontId="59" fillId="0" borderId="114" xfId="0" applyFont="1" applyFill="1" applyBorder="1" applyProtection="1"/>
    <xf numFmtId="0" fontId="59" fillId="0" borderId="115" xfId="0" applyFont="1" applyFill="1" applyBorder="1" applyProtection="1"/>
    <xf numFmtId="0" fontId="59" fillId="0" borderId="116" xfId="0" applyFont="1" applyFill="1" applyBorder="1" applyProtection="1"/>
    <xf numFmtId="0" fontId="72" fillId="0" borderId="0" xfId="0" applyFont="1" applyFill="1" applyProtection="1"/>
    <xf numFmtId="0" fontId="61" fillId="0" borderId="0" xfId="0" applyFont="1" applyFill="1" applyBorder="1" applyAlignment="1" applyProtection="1">
      <alignment horizontal="center"/>
    </xf>
    <xf numFmtId="169" fontId="61" fillId="0" borderId="0" xfId="0" applyNumberFormat="1" applyFont="1" applyFill="1" applyBorder="1" applyAlignment="1" applyProtection="1">
      <alignment horizontal="center"/>
    </xf>
    <xf numFmtId="0" fontId="59" fillId="0" borderId="0" xfId="0" applyFont="1" applyFill="1" applyBorder="1" applyProtection="1"/>
    <xf numFmtId="0" fontId="75" fillId="3" borderId="0" xfId="4" applyFont="1" applyAlignment="1" applyProtection="1">
      <alignment horizontal="center" vertical="center"/>
      <protection hidden="1"/>
    </xf>
    <xf numFmtId="0" fontId="76" fillId="3" borderId="0" xfId="4" applyFont="1" applyAlignment="1" applyProtection="1">
      <alignment horizontal="center" vertical="center"/>
      <protection hidden="1"/>
    </xf>
    <xf numFmtId="0" fontId="0" fillId="27" borderId="0" xfId="0" applyFill="1" applyProtection="1"/>
    <xf numFmtId="0" fontId="0" fillId="27" borderId="0" xfId="0" applyFill="1" applyBorder="1" applyAlignment="1" applyProtection="1"/>
    <xf numFmtId="0" fontId="26" fillId="15" borderId="36" xfId="7" applyFont="1" applyFill="1" applyBorder="1" applyAlignment="1" applyProtection="1">
      <alignment horizontal="center" vertical="center" wrapText="1"/>
      <protection hidden="1"/>
    </xf>
    <xf numFmtId="0" fontId="34" fillId="5" borderId="0" xfId="0" applyFont="1" applyFill="1" applyAlignment="1" applyProtection="1">
      <alignment vertical="center" wrapText="1"/>
    </xf>
    <xf numFmtId="0" fontId="34" fillId="5" borderId="0" xfId="0" applyFont="1" applyFill="1" applyBorder="1" applyAlignment="1" applyProtection="1">
      <alignment vertical="center" wrapText="1"/>
    </xf>
    <xf numFmtId="1" fontId="77" fillId="0" borderId="62" xfId="0" quotePrefix="1" applyNumberFormat="1" applyFont="1" applyBorder="1" applyAlignment="1" applyProtection="1">
      <alignment horizontal="center"/>
      <protection locked="0"/>
    </xf>
    <xf numFmtId="0" fontId="78" fillId="0" borderId="62" xfId="0" applyNumberFormat="1" applyFont="1" applyFill="1" applyBorder="1" applyAlignment="1" applyProtection="1">
      <alignment horizontal="left" vertical="top"/>
      <protection locked="0"/>
    </xf>
    <xf numFmtId="0" fontId="78" fillId="0" borderId="62" xfId="0" applyNumberFormat="1" applyFont="1" applyFill="1" applyBorder="1" applyAlignment="1" applyProtection="1">
      <alignment horizontal="center" vertical="top"/>
      <protection locked="0"/>
    </xf>
    <xf numFmtId="0" fontId="80" fillId="10" borderId="62" xfId="9" applyFont="1" applyFill="1" applyBorder="1" applyAlignment="1" applyProtection="1">
      <alignment horizontal="center" vertical="center"/>
      <protection locked="0"/>
    </xf>
    <xf numFmtId="1" fontId="0" fillId="10" borderId="62" xfId="0" applyNumberFormat="1" applyFill="1" applyBorder="1" applyAlignment="1" applyProtection="1">
      <alignment horizontal="center" vertical="center"/>
      <protection locked="0"/>
    </xf>
    <xf numFmtId="1" fontId="0" fillId="10" borderId="66" xfId="0" applyNumberFormat="1" applyFill="1" applyBorder="1" applyAlignment="1" applyProtection="1">
      <alignment horizontal="center" vertical="center"/>
      <protection locked="0"/>
    </xf>
    <xf numFmtId="2" fontId="27" fillId="29" borderId="45" xfId="7" applyNumberFormat="1" applyFont="1" applyFill="1" applyBorder="1" applyAlignment="1" applyProtection="1">
      <alignment horizontal="center" vertical="center"/>
      <protection hidden="1"/>
    </xf>
    <xf numFmtId="0" fontId="80" fillId="10" borderId="129" xfId="0" applyFont="1" applyFill="1" applyBorder="1" applyAlignment="1" applyProtection="1">
      <alignment horizontal="center" vertical="center"/>
      <protection locked="0"/>
    </xf>
    <xf numFmtId="0" fontId="27" fillId="0" borderId="0" xfId="0" applyNumberFormat="1" applyFont="1" applyFill="1" applyBorder="1" applyAlignment="1" applyProtection="1"/>
    <xf numFmtId="0" fontId="0" fillId="0" borderId="0" xfId="0" applyFill="1" applyBorder="1" applyProtection="1"/>
    <xf numFmtId="0" fontId="59" fillId="0" borderId="103" xfId="0" applyFont="1" applyFill="1" applyBorder="1" applyAlignment="1" applyProtection="1">
      <alignment vertical="center"/>
    </xf>
    <xf numFmtId="0" fontId="59" fillId="0" borderId="104" xfId="0" applyFont="1" applyFill="1" applyBorder="1" applyAlignment="1" applyProtection="1">
      <alignment vertical="center"/>
    </xf>
    <xf numFmtId="0" fontId="0" fillId="5" borderId="0" xfId="0" applyFill="1" applyAlignment="1" applyProtection="1">
      <alignment horizontal="center" vertical="center"/>
    </xf>
    <xf numFmtId="0" fontId="59" fillId="0" borderId="103" xfId="0" applyNumberFormat="1" applyFont="1" applyFill="1" applyBorder="1" applyAlignment="1" applyProtection="1">
      <alignment vertical="center"/>
    </xf>
    <xf numFmtId="0" fontId="59" fillId="0" borderId="104" xfId="0" applyNumberFormat="1" applyFont="1" applyFill="1" applyBorder="1" applyAlignment="1" applyProtection="1">
      <alignment vertical="center"/>
    </xf>
    <xf numFmtId="0" fontId="46" fillId="7" borderId="62" xfId="0" applyFont="1" applyFill="1" applyBorder="1" applyAlignment="1" applyProtection="1">
      <alignment horizontal="center" vertical="center" wrapText="1"/>
    </xf>
    <xf numFmtId="0" fontId="61" fillId="0" borderId="106" xfId="0" applyNumberFormat="1" applyFont="1" applyFill="1" applyBorder="1" applyAlignment="1" applyProtection="1"/>
    <xf numFmtId="0" fontId="0" fillId="0" borderId="0" xfId="0" applyNumberFormat="1" applyFill="1" applyProtection="1"/>
    <xf numFmtId="1" fontId="47" fillId="7" borderId="65" xfId="0" applyNumberFormat="1" applyFont="1" applyFill="1" applyBorder="1" applyAlignment="1" applyProtection="1">
      <alignment horizontal="center" vertical="center" wrapText="1"/>
    </xf>
    <xf numFmtId="1" fontId="47" fillId="7" borderId="62" xfId="0" applyNumberFormat="1" applyFont="1" applyFill="1" applyBorder="1" applyAlignment="1" applyProtection="1">
      <alignment horizontal="center" vertical="center" wrapText="1"/>
    </xf>
    <xf numFmtId="49" fontId="16" fillId="10" borderId="13" xfId="5" applyNumberFormat="1" applyFont="1" applyFill="1" applyBorder="1" applyAlignment="1" applyProtection="1">
      <alignment horizontal="left"/>
      <protection locked="0"/>
    </xf>
    <xf numFmtId="0" fontId="12" fillId="5" borderId="0" xfId="7" applyFont="1" applyFill="1" applyAlignment="1" applyProtection="1">
      <alignment horizontal="center"/>
    </xf>
    <xf numFmtId="0" fontId="9" fillId="0" borderId="7" xfId="7" applyFill="1" applyBorder="1" applyProtection="1"/>
    <xf numFmtId="0" fontId="9" fillId="0" borderId="13" xfId="7" applyFill="1" applyBorder="1" applyProtection="1"/>
    <xf numFmtId="0" fontId="9" fillId="5" borderId="131" xfId="7" applyFill="1" applyBorder="1" applyProtection="1"/>
    <xf numFmtId="49" fontId="16" fillId="5" borderId="131" xfId="5" applyNumberFormat="1" applyFont="1" applyFill="1" applyBorder="1" applyAlignment="1" applyProtection="1">
      <alignment horizontal="left"/>
    </xf>
    <xf numFmtId="170" fontId="9" fillId="0" borderId="2" xfId="6" applyNumberFormat="1" applyBorder="1" applyAlignment="1" applyProtection="1">
      <alignment horizontal="left"/>
      <protection locked="0"/>
    </xf>
    <xf numFmtId="170" fontId="5" fillId="0" borderId="2" xfId="0" applyNumberFormat="1" applyFont="1" applyFill="1" applyBorder="1" applyAlignment="1" applyProtection="1">
      <alignment horizontal="left" vertical="center"/>
      <protection locked="0"/>
    </xf>
    <xf numFmtId="169" fontId="0" fillId="10" borderId="62" xfId="0" applyNumberFormat="1" applyFill="1" applyBorder="1" applyAlignment="1" applyProtection="1">
      <alignment horizontal="center"/>
      <protection locked="0"/>
    </xf>
    <xf numFmtId="169" fontId="50" fillId="10" borderId="62" xfId="0" applyNumberFormat="1" applyFont="1" applyFill="1" applyBorder="1" applyAlignment="1" applyProtection="1">
      <alignment horizontal="center" vertical="center" wrapText="1"/>
      <protection locked="0"/>
    </xf>
    <xf numFmtId="169" fontId="30" fillId="10" borderId="62" xfId="0" applyNumberFormat="1" applyFont="1" applyFill="1" applyBorder="1" applyAlignment="1" applyProtection="1">
      <alignment horizontal="center" vertical="center" wrapText="1"/>
      <protection locked="0"/>
    </xf>
    <xf numFmtId="169" fontId="0" fillId="10" borderId="62" xfId="0" applyNumberFormat="1" applyFont="1" applyFill="1" applyBorder="1" applyAlignment="1" applyProtection="1">
      <alignment horizontal="center"/>
      <protection locked="0"/>
    </xf>
    <xf numFmtId="169" fontId="50" fillId="10" borderId="62" xfId="0" applyNumberFormat="1" applyFont="1" applyFill="1" applyBorder="1" applyAlignment="1" applyProtection="1">
      <alignment horizontal="center" wrapText="1"/>
      <protection locked="0"/>
    </xf>
    <xf numFmtId="169" fontId="30" fillId="10" borderId="62" xfId="0" applyNumberFormat="1" applyFont="1" applyFill="1" applyBorder="1" applyAlignment="1" applyProtection="1">
      <alignment horizontal="center" wrapText="1"/>
      <protection locked="0"/>
    </xf>
    <xf numFmtId="169" fontId="49" fillId="10" borderId="62" xfId="0" applyNumberFormat="1" applyFont="1" applyFill="1" applyBorder="1" applyAlignment="1" applyProtection="1">
      <alignment horizontal="center" vertical="center" wrapText="1"/>
      <protection locked="0"/>
    </xf>
    <xf numFmtId="169" fontId="48" fillId="10" borderId="62" xfId="0" applyNumberFormat="1" applyFont="1" applyFill="1" applyBorder="1" applyAlignment="1" applyProtection="1">
      <alignment horizontal="center" vertical="center" wrapText="1"/>
      <protection locked="0"/>
    </xf>
    <xf numFmtId="169" fontId="5" fillId="10" borderId="62" xfId="0" applyNumberFormat="1" applyFont="1" applyFill="1" applyBorder="1" applyAlignment="1" applyProtection="1">
      <alignment horizontal="center"/>
      <protection locked="0"/>
    </xf>
    <xf numFmtId="166" fontId="48" fillId="7" borderId="62" xfId="0" applyNumberFormat="1" applyFont="1" applyFill="1" applyBorder="1" applyAlignment="1" applyProtection="1">
      <alignment horizontal="center" vertical="center" wrapText="1"/>
    </xf>
    <xf numFmtId="166" fontId="49" fillId="7" borderId="62" xfId="0" applyNumberFormat="1" applyFont="1" applyFill="1" applyBorder="1" applyAlignment="1" applyProtection="1">
      <alignment horizontal="left" vertical="center" wrapText="1"/>
    </xf>
    <xf numFmtId="169" fontId="46" fillId="7" borderId="62" xfId="1" applyNumberFormat="1" applyFont="1" applyFill="1" applyBorder="1" applyAlignment="1" applyProtection="1">
      <alignment horizontal="center" vertical="center"/>
    </xf>
    <xf numFmtId="0" fontId="0" fillId="10" borderId="0" xfId="0" applyFill="1" applyProtection="1"/>
    <xf numFmtId="49" fontId="16" fillId="11" borderId="24" xfId="5" applyNumberFormat="1" applyFont="1" applyFill="1" applyBorder="1" applyAlignment="1" applyProtection="1">
      <alignment horizontal="left"/>
      <protection locked="0"/>
    </xf>
    <xf numFmtId="49" fontId="16" fillId="0" borderId="10" xfId="5" applyNumberFormat="1" applyFont="1" applyFill="1" applyBorder="1" applyAlignment="1" applyProtection="1">
      <alignment horizontal="left"/>
      <protection locked="0"/>
    </xf>
    <xf numFmtId="49" fontId="16" fillId="11" borderId="10" xfId="5" applyNumberFormat="1" applyFont="1" applyFill="1" applyBorder="1" applyAlignment="1" applyProtection="1">
      <alignment horizontal="left"/>
      <protection locked="0"/>
    </xf>
    <xf numFmtId="49" fontId="16" fillId="30" borderId="13" xfId="5" applyNumberFormat="1" applyFont="1" applyFill="1" applyBorder="1" applyAlignment="1" applyProtection="1">
      <alignment horizontal="left"/>
      <protection locked="0"/>
    </xf>
    <xf numFmtId="0" fontId="80" fillId="10" borderId="62" xfId="0" quotePrefix="1" applyFont="1" applyFill="1" applyBorder="1" applyAlignment="1" applyProtection="1">
      <alignment horizontal="center" vertical="center"/>
      <protection locked="0"/>
    </xf>
    <xf numFmtId="0" fontId="80" fillId="10" borderId="66" xfId="9" applyFont="1" applyFill="1" applyBorder="1" applyAlignment="1" applyProtection="1">
      <alignment horizontal="center" vertical="center"/>
      <protection locked="0"/>
    </xf>
    <xf numFmtId="2" fontId="27" fillId="17" borderId="45" xfId="7" applyNumberFormat="1" applyFont="1" applyFill="1" applyBorder="1" applyAlignment="1" applyProtection="1">
      <alignment horizontal="center" vertical="center"/>
      <protection locked="0" hidden="1"/>
    </xf>
    <xf numFmtId="2" fontId="27" fillId="10" borderId="45" xfId="7" applyNumberFormat="1" applyFont="1" applyFill="1" applyBorder="1" applyAlignment="1" applyProtection="1">
      <alignment horizontal="center" vertical="center"/>
      <protection locked="0" hidden="1"/>
    </xf>
    <xf numFmtId="0" fontId="59" fillId="10" borderId="62" xfId="0" applyFont="1" applyFill="1" applyBorder="1" applyAlignment="1" applyProtection="1">
      <alignment horizontal="center" vertical="center" wrapText="1"/>
      <protection locked="0"/>
    </xf>
    <xf numFmtId="0" fontId="80" fillId="10" borderId="62" xfId="0" applyFont="1" applyFill="1" applyBorder="1" applyAlignment="1" applyProtection="1">
      <alignment horizontal="center" vertical="center"/>
      <protection locked="0"/>
    </xf>
    <xf numFmtId="0" fontId="59" fillId="10" borderId="62" xfId="0" quotePrefix="1" applyFont="1" applyFill="1" applyBorder="1" applyAlignment="1" applyProtection="1">
      <alignment horizontal="center" vertical="center" wrapText="1"/>
      <protection locked="0"/>
    </xf>
    <xf numFmtId="2" fontId="27" fillId="17" borderId="62" xfId="7" applyNumberFormat="1" applyFont="1" applyFill="1" applyBorder="1" applyAlignment="1" applyProtection="1">
      <alignment horizontal="center" vertical="center"/>
      <protection locked="0" hidden="1"/>
    </xf>
    <xf numFmtId="2" fontId="27" fillId="10" borderId="129" xfId="7" applyNumberFormat="1" applyFont="1" applyFill="1" applyBorder="1" applyAlignment="1" applyProtection="1">
      <alignment horizontal="center" vertical="center"/>
      <protection locked="0" hidden="1"/>
    </xf>
    <xf numFmtId="2" fontId="27" fillId="10" borderId="62" xfId="7" applyNumberFormat="1" applyFont="1" applyFill="1" applyBorder="1" applyAlignment="1" applyProtection="1">
      <alignment horizontal="center" vertical="center"/>
      <protection locked="0" hidden="1"/>
    </xf>
    <xf numFmtId="2" fontId="27" fillId="17" borderId="130" xfId="7" applyNumberFormat="1" applyFont="1" applyFill="1" applyBorder="1" applyAlignment="1" applyProtection="1">
      <alignment horizontal="center" vertical="center"/>
      <protection locked="0" hidden="1"/>
    </xf>
    <xf numFmtId="2" fontId="27" fillId="10" borderId="130" xfId="7" applyNumberFormat="1" applyFont="1" applyFill="1" applyBorder="1" applyAlignment="1" applyProtection="1">
      <alignment horizontal="center" vertical="center"/>
      <protection locked="0" hidden="1"/>
    </xf>
    <xf numFmtId="2" fontId="27" fillId="10" borderId="128" xfId="7" applyNumberFormat="1" applyFont="1" applyFill="1" applyBorder="1" applyAlignment="1" applyProtection="1">
      <alignment horizontal="center" vertical="center"/>
      <protection locked="0" hidden="1"/>
    </xf>
    <xf numFmtId="167" fontId="53" fillId="10" borderId="66" xfId="0" applyNumberFormat="1" applyFont="1" applyFill="1" applyBorder="1" applyAlignment="1" applyProtection="1">
      <alignment horizontal="left" vertical="center"/>
    </xf>
    <xf numFmtId="0" fontId="59" fillId="10" borderId="62" xfId="0" applyFont="1" applyFill="1" applyBorder="1" applyAlignment="1" applyProtection="1">
      <alignment horizontal="center" vertical="center"/>
      <protection locked="0"/>
    </xf>
    <xf numFmtId="2" fontId="27" fillId="17" borderId="71" xfId="7" applyNumberFormat="1" applyFont="1" applyFill="1" applyBorder="1" applyAlignment="1" applyProtection="1">
      <alignment horizontal="center" vertical="center"/>
      <protection locked="0" hidden="1"/>
    </xf>
    <xf numFmtId="2" fontId="27" fillId="10" borderId="71" xfId="7" applyNumberFormat="1" applyFont="1" applyFill="1" applyBorder="1" applyAlignment="1" applyProtection="1">
      <alignment horizontal="center" vertical="center"/>
      <protection locked="0" hidden="1"/>
    </xf>
    <xf numFmtId="0" fontId="80" fillId="10" borderId="134" xfId="9" applyFont="1" applyFill="1" applyBorder="1" applyAlignment="1" applyProtection="1">
      <alignment horizontal="center" vertical="center"/>
      <protection locked="0"/>
    </xf>
    <xf numFmtId="0" fontId="59" fillId="10" borderId="134" xfId="0" applyFont="1" applyFill="1" applyBorder="1" applyAlignment="1" applyProtection="1">
      <alignment horizontal="center" vertical="center"/>
      <protection locked="0"/>
    </xf>
    <xf numFmtId="0" fontId="80" fillId="10" borderId="135" xfId="9" applyFont="1" applyFill="1" applyBorder="1" applyAlignment="1" applyProtection="1">
      <alignment horizontal="center" vertical="center"/>
      <protection locked="0"/>
    </xf>
    <xf numFmtId="0" fontId="80" fillId="10" borderId="129" xfId="9" applyFont="1" applyFill="1" applyBorder="1" applyAlignment="1" applyProtection="1">
      <alignment horizontal="center" vertical="center"/>
      <protection locked="0"/>
    </xf>
    <xf numFmtId="0" fontId="0" fillId="10" borderId="62" xfId="0" applyFill="1" applyBorder="1" applyAlignment="1" applyProtection="1">
      <alignment horizontal="center" vertical="center" wrapText="1"/>
      <protection locked="0"/>
    </xf>
    <xf numFmtId="0" fontId="80" fillId="10" borderId="64" xfId="9" applyFont="1" applyFill="1" applyBorder="1" applyAlignment="1" applyProtection="1">
      <alignment horizontal="center" vertical="center"/>
      <protection locked="0"/>
    </xf>
    <xf numFmtId="0" fontId="0" fillId="10" borderId="67" xfId="0" applyFill="1" applyBorder="1" applyAlignment="1" applyProtection="1">
      <alignment vertical="top" wrapText="1"/>
      <protection locked="0"/>
    </xf>
    <xf numFmtId="0" fontId="80" fillId="10" borderId="67" xfId="0" applyFont="1" applyFill="1" applyBorder="1" applyAlignment="1" applyProtection="1">
      <alignment horizontal="center" vertical="center"/>
      <protection locked="0"/>
    </xf>
    <xf numFmtId="0" fontId="25" fillId="10" borderId="62" xfId="0" applyFont="1" applyFill="1" applyBorder="1" applyAlignment="1" applyProtection="1">
      <alignment horizontal="center" vertical="center"/>
      <protection locked="0"/>
    </xf>
    <xf numFmtId="0" fontId="25" fillId="10" borderId="129" xfId="0" applyFont="1" applyFill="1" applyBorder="1" applyAlignment="1" applyProtection="1">
      <alignment horizontal="center" vertical="center"/>
      <protection locked="0"/>
    </xf>
    <xf numFmtId="0" fontId="0" fillId="10" borderId="62" xfId="0" applyFill="1" applyBorder="1" applyAlignment="1" applyProtection="1">
      <alignment vertical="top" wrapText="1"/>
      <protection locked="0"/>
    </xf>
    <xf numFmtId="0" fontId="59" fillId="10" borderId="62" xfId="0" applyFont="1" applyFill="1" applyBorder="1" applyAlignment="1" applyProtection="1">
      <alignment vertical="center" wrapText="1"/>
      <protection locked="0"/>
    </xf>
    <xf numFmtId="1" fontId="0" fillId="10" borderId="134" xfId="0" applyNumberFormat="1" applyFill="1" applyBorder="1" applyAlignment="1" applyProtection="1">
      <alignment horizontal="center" vertical="center"/>
      <protection locked="0"/>
    </xf>
    <xf numFmtId="0" fontId="59" fillId="10" borderId="134" xfId="0" applyFont="1" applyFill="1" applyBorder="1" applyAlignment="1" applyProtection="1">
      <alignment horizontal="center" vertical="center" wrapText="1"/>
      <protection locked="0"/>
    </xf>
    <xf numFmtId="1" fontId="0" fillId="10" borderId="135" xfId="0" applyNumberFormat="1" applyFill="1" applyBorder="1" applyAlignment="1" applyProtection="1">
      <alignment horizontal="center" vertical="center"/>
      <protection locked="0"/>
    </xf>
    <xf numFmtId="1" fontId="0" fillId="10" borderId="129" xfId="0" applyNumberFormat="1" applyFill="1" applyBorder="1" applyAlignment="1" applyProtection="1">
      <alignment horizontal="center" vertical="center"/>
      <protection locked="0"/>
    </xf>
    <xf numFmtId="0" fontId="59" fillId="10" borderId="62" xfId="0" applyFont="1" applyFill="1" applyBorder="1" applyAlignment="1" applyProtection="1">
      <alignment vertical="center"/>
      <protection locked="0"/>
    </xf>
    <xf numFmtId="0" fontId="80" fillId="10" borderId="62" xfId="0" applyFont="1" applyFill="1" applyBorder="1" applyAlignment="1" applyProtection="1">
      <alignment horizontal="center" vertical="center" wrapText="1"/>
      <protection locked="0"/>
    </xf>
    <xf numFmtId="0" fontId="80" fillId="10" borderId="62" xfId="0" applyFont="1" applyFill="1" applyBorder="1" applyAlignment="1" applyProtection="1">
      <alignment horizontal="left" vertical="center" wrapText="1"/>
      <protection locked="0"/>
    </xf>
    <xf numFmtId="0" fontId="80" fillId="10" borderId="62" xfId="0" applyFont="1" applyFill="1" applyBorder="1" applyAlignment="1" applyProtection="1">
      <alignment vertical="center"/>
      <protection locked="0"/>
    </xf>
    <xf numFmtId="0" fontId="80" fillId="10" borderId="62" xfId="0" applyFont="1" applyFill="1" applyBorder="1" applyAlignment="1" applyProtection="1">
      <alignment vertical="center" wrapText="1"/>
      <protection locked="0"/>
    </xf>
    <xf numFmtId="0" fontId="80" fillId="10" borderId="62" xfId="0" applyFont="1" applyFill="1" applyBorder="1" applyAlignment="1" applyProtection="1">
      <alignment horizontal="left" vertical="center"/>
      <protection locked="0"/>
    </xf>
    <xf numFmtId="0" fontId="80" fillId="10" borderId="62" xfId="0" quotePrefix="1" applyFont="1" applyFill="1" applyBorder="1" applyAlignment="1" applyProtection="1">
      <alignment vertical="center"/>
      <protection locked="0"/>
    </xf>
    <xf numFmtId="0" fontId="80" fillId="10" borderId="134" xfId="0" quotePrefix="1" applyFont="1" applyFill="1" applyBorder="1" applyAlignment="1" applyProtection="1">
      <alignment horizontal="center" vertical="center"/>
      <protection locked="0"/>
    </xf>
    <xf numFmtId="0" fontId="13" fillId="9" borderId="2" xfId="7" applyFont="1" applyFill="1" applyBorder="1" applyAlignment="1" applyProtection="1">
      <alignment horizontal="center" vertical="center"/>
      <protection locked="0"/>
    </xf>
    <xf numFmtId="0" fontId="61" fillId="0" borderId="80" xfId="0" applyFont="1" applyFill="1" applyBorder="1" applyAlignment="1" applyProtection="1">
      <alignment vertical="center"/>
    </xf>
    <xf numFmtId="0" fontId="61" fillId="0" borderId="136" xfId="0" applyNumberFormat="1" applyFont="1" applyFill="1" applyBorder="1" applyAlignment="1" applyProtection="1">
      <alignment vertical="center"/>
    </xf>
    <xf numFmtId="0" fontId="61" fillId="0" borderId="136" xfId="0" applyFont="1" applyFill="1" applyBorder="1" applyAlignment="1" applyProtection="1">
      <alignment vertical="center"/>
    </xf>
    <xf numFmtId="0" fontId="61" fillId="0" borderId="137" xfId="0" applyFont="1" applyFill="1" applyBorder="1" applyAlignment="1" applyProtection="1">
      <alignment vertical="center"/>
    </xf>
    <xf numFmtId="0" fontId="61" fillId="0" borderId="106" xfId="0" applyFont="1" applyFill="1" applyBorder="1" applyAlignment="1" applyProtection="1">
      <alignment horizontal="left"/>
    </xf>
    <xf numFmtId="0" fontId="61" fillId="0" borderId="103" xfId="0" quotePrefix="1" applyFont="1" applyFill="1" applyBorder="1" applyAlignment="1" applyProtection="1">
      <alignment vertical="center"/>
    </xf>
    <xf numFmtId="0" fontId="61" fillId="0" borderId="103" xfId="0" applyFont="1" applyFill="1" applyBorder="1" applyAlignment="1" applyProtection="1">
      <alignment vertical="center"/>
    </xf>
    <xf numFmtId="0" fontId="61" fillId="0" borderId="104" xfId="0" applyFont="1" applyFill="1" applyBorder="1" applyAlignment="1" applyProtection="1">
      <alignment vertical="center"/>
    </xf>
    <xf numFmtId="0" fontId="61" fillId="0" borderId="106" xfId="0" applyFont="1" applyFill="1" applyBorder="1" applyAlignment="1" applyProtection="1"/>
    <xf numFmtId="0" fontId="59" fillId="0" borderId="108" xfId="0" applyNumberFormat="1" applyFont="1" applyFill="1" applyBorder="1" applyAlignment="1" applyProtection="1">
      <alignment vertical="center"/>
    </xf>
    <xf numFmtId="0" fontId="59" fillId="0" borderId="109" xfId="0" applyNumberFormat="1" applyFont="1" applyFill="1" applyBorder="1" applyAlignment="1" applyProtection="1">
      <alignment vertical="center"/>
    </xf>
    <xf numFmtId="37" fontId="59" fillId="0" borderId="110" xfId="0" applyNumberFormat="1" applyFont="1" applyFill="1" applyBorder="1" applyAlignment="1" applyProtection="1">
      <alignment horizontal="center" vertical="center"/>
    </xf>
    <xf numFmtId="0" fontId="30" fillId="10" borderId="53" xfId="0" applyFont="1" applyFill="1" applyBorder="1" applyAlignment="1" applyProtection="1">
      <alignment horizontal="left" vertical="center" wrapText="1"/>
      <protection locked="0"/>
    </xf>
    <xf numFmtId="0" fontId="30" fillId="10" borderId="54" xfId="0" applyFont="1" applyFill="1" applyBorder="1" applyAlignment="1" applyProtection="1">
      <alignment horizontal="left" vertical="center" wrapText="1"/>
      <protection locked="0"/>
    </xf>
    <xf numFmtId="0" fontId="30" fillId="10" borderId="51" xfId="0" applyFont="1" applyFill="1" applyBorder="1" applyAlignment="1" applyProtection="1">
      <alignment horizontal="left" vertical="center" wrapText="1"/>
      <protection locked="0"/>
    </xf>
    <xf numFmtId="0" fontId="30" fillId="10" borderId="61" xfId="0" applyFont="1" applyFill="1" applyBorder="1" applyAlignment="1" applyProtection="1">
      <alignment horizontal="left" vertical="center" wrapText="1"/>
      <protection locked="0"/>
    </xf>
    <xf numFmtId="0" fontId="28" fillId="19" borderId="0" xfId="0" applyFont="1" applyFill="1" applyAlignment="1" applyProtection="1">
      <alignment horizontal="center" vertical="center" wrapText="1"/>
    </xf>
    <xf numFmtId="0" fontId="29" fillId="20" borderId="0" xfId="0" applyFont="1" applyFill="1" applyAlignment="1" applyProtection="1">
      <alignment horizontal="center" vertical="center"/>
    </xf>
    <xf numFmtId="0" fontId="31" fillId="5" borderId="0" xfId="0" applyFont="1" applyFill="1" applyAlignment="1" applyProtection="1">
      <alignment horizontal="center" vertical="center"/>
    </xf>
    <xf numFmtId="0" fontId="31" fillId="5" borderId="51" xfId="0" applyFont="1" applyFill="1" applyBorder="1" applyAlignment="1" applyProtection="1">
      <alignment horizontal="center" vertical="center"/>
    </xf>
    <xf numFmtId="0" fontId="30" fillId="21" borderId="58" xfId="0" applyFont="1" applyFill="1" applyBorder="1" applyAlignment="1" applyProtection="1">
      <alignment horizontal="right" vertical="center"/>
    </xf>
    <xf numFmtId="0" fontId="30" fillId="21" borderId="0" xfId="0" applyFont="1" applyFill="1" applyBorder="1" applyAlignment="1" applyProtection="1">
      <alignment horizontal="right" vertical="center"/>
    </xf>
    <xf numFmtId="0" fontId="30" fillId="10" borderId="56" xfId="0" applyFont="1" applyFill="1" applyBorder="1" applyAlignment="1" applyProtection="1">
      <alignment horizontal="left" vertical="center"/>
      <protection locked="0"/>
    </xf>
    <xf numFmtId="0" fontId="30" fillId="10" borderId="57" xfId="0" applyFont="1" applyFill="1" applyBorder="1" applyAlignment="1" applyProtection="1">
      <alignment horizontal="left" vertical="center"/>
      <protection locked="0"/>
    </xf>
    <xf numFmtId="0" fontId="30" fillId="21" borderId="52" xfId="0" applyFont="1" applyFill="1" applyBorder="1" applyAlignment="1" applyProtection="1">
      <alignment horizontal="right" vertical="center"/>
    </xf>
    <xf numFmtId="0" fontId="30" fillId="21" borderId="53" xfId="0" applyFont="1" applyFill="1" applyBorder="1" applyAlignment="1" applyProtection="1">
      <alignment horizontal="right" vertical="center"/>
    </xf>
    <xf numFmtId="0" fontId="30" fillId="21" borderId="59" xfId="0" applyFont="1" applyFill="1" applyBorder="1" applyAlignment="1" applyProtection="1">
      <alignment horizontal="center" vertical="center" wrapText="1"/>
    </xf>
    <xf numFmtId="0" fontId="30" fillId="10" borderId="55" xfId="0" applyFont="1" applyFill="1" applyBorder="1" applyAlignment="1" applyProtection="1">
      <alignment horizontal="left" vertical="top"/>
      <protection locked="0"/>
    </xf>
    <xf numFmtId="0" fontId="30" fillId="10" borderId="56" xfId="0" applyFont="1" applyFill="1" applyBorder="1" applyAlignment="1" applyProtection="1">
      <alignment horizontal="left" vertical="top"/>
      <protection locked="0"/>
    </xf>
    <xf numFmtId="0" fontId="30" fillId="10" borderId="57" xfId="0" applyFont="1" applyFill="1" applyBorder="1" applyAlignment="1" applyProtection="1">
      <alignment horizontal="left" vertical="top"/>
      <protection locked="0"/>
    </xf>
    <xf numFmtId="0" fontId="30" fillId="21" borderId="60" xfId="0" applyFont="1" applyFill="1" applyBorder="1" applyAlignment="1" applyProtection="1">
      <alignment horizontal="right" vertical="center"/>
    </xf>
    <xf numFmtId="0" fontId="30" fillId="21" borderId="51" xfId="0" applyFont="1" applyFill="1" applyBorder="1" applyAlignment="1" applyProtection="1">
      <alignment horizontal="right" vertical="center"/>
    </xf>
    <xf numFmtId="0" fontId="30" fillId="10" borderId="55" xfId="0" applyFont="1" applyFill="1" applyBorder="1" applyAlignment="1" applyProtection="1">
      <alignment horizontal="left" vertical="center" wrapText="1"/>
      <protection locked="0"/>
    </xf>
    <xf numFmtId="0" fontId="30" fillId="10" borderId="56" xfId="0" applyFont="1" applyFill="1" applyBorder="1" applyAlignment="1" applyProtection="1">
      <alignment horizontal="left" vertical="center" wrapText="1"/>
      <protection locked="0"/>
    </xf>
    <xf numFmtId="0" fontId="30" fillId="10" borderId="57" xfId="0" applyFont="1" applyFill="1" applyBorder="1" applyAlignment="1" applyProtection="1">
      <alignment horizontal="left" vertical="center" wrapText="1"/>
      <protection locked="0"/>
    </xf>
    <xf numFmtId="0" fontId="31" fillId="5" borderId="53" xfId="0" applyFont="1" applyFill="1" applyBorder="1" applyAlignment="1" applyProtection="1">
      <alignment horizontal="center" vertical="center"/>
    </xf>
    <xf numFmtId="0" fontId="32" fillId="18" borderId="0" xfId="0" applyFont="1" applyFill="1" applyAlignment="1" applyProtection="1">
      <alignment horizontal="center" vertical="center"/>
    </xf>
    <xf numFmtId="0" fontId="30" fillId="11" borderId="58" xfId="0" applyFont="1" applyFill="1" applyBorder="1" applyAlignment="1" applyProtection="1">
      <alignment horizontal="right" vertical="center"/>
    </xf>
    <xf numFmtId="0" fontId="30" fillId="11" borderId="0" xfId="0" applyFont="1" applyFill="1" applyBorder="1" applyAlignment="1" applyProtection="1">
      <alignment horizontal="right" vertical="center"/>
    </xf>
    <xf numFmtId="0" fontId="30" fillId="10" borderId="55" xfId="0" applyFont="1" applyFill="1" applyBorder="1" applyAlignment="1" applyProtection="1">
      <alignment horizontal="left" vertical="center"/>
      <protection locked="0"/>
    </xf>
    <xf numFmtId="0" fontId="30" fillId="11" borderId="60" xfId="0" applyFont="1" applyFill="1" applyBorder="1" applyAlignment="1" applyProtection="1">
      <alignment horizontal="right" vertical="center"/>
    </xf>
    <xf numFmtId="0" fontId="30" fillId="11" borderId="51" xfId="0" applyFont="1" applyFill="1" applyBorder="1" applyAlignment="1" applyProtection="1">
      <alignment horizontal="right" vertical="center"/>
    </xf>
    <xf numFmtId="0" fontId="31" fillId="8" borderId="52" xfId="0" applyFont="1" applyFill="1" applyBorder="1" applyAlignment="1" applyProtection="1">
      <alignment horizontal="center" vertical="center"/>
    </xf>
    <xf numFmtId="0" fontId="31" fillId="8" borderId="53" xfId="0" applyFont="1" applyFill="1" applyBorder="1" applyAlignment="1" applyProtection="1">
      <alignment horizontal="center" vertical="center"/>
    </xf>
    <xf numFmtId="0" fontId="31" fillId="8" borderId="54" xfId="0" applyFont="1" applyFill="1" applyBorder="1" applyAlignment="1" applyProtection="1">
      <alignment horizontal="center" vertical="center"/>
    </xf>
    <xf numFmtId="0" fontId="31" fillId="8" borderId="58" xfId="0" applyFont="1" applyFill="1" applyBorder="1" applyAlignment="1" applyProtection="1">
      <alignment horizontal="center" vertical="center"/>
    </xf>
    <xf numFmtId="0" fontId="31" fillId="8" borderId="0" xfId="0" applyFont="1" applyFill="1" applyBorder="1" applyAlignment="1" applyProtection="1">
      <alignment horizontal="center" vertical="center"/>
    </xf>
    <xf numFmtId="0" fontId="31" fillId="8" borderId="59" xfId="0" applyFont="1" applyFill="1" applyBorder="1" applyAlignment="1" applyProtection="1">
      <alignment horizontal="center" vertical="center"/>
    </xf>
    <xf numFmtId="0" fontId="31" fillId="5" borderId="52" xfId="0" applyFont="1" applyFill="1" applyBorder="1" applyAlignment="1" applyProtection="1">
      <alignment horizontal="center" vertical="center"/>
    </xf>
    <xf numFmtId="0" fontId="31" fillId="5" borderId="54" xfId="0" applyFont="1" applyFill="1" applyBorder="1" applyAlignment="1" applyProtection="1">
      <alignment horizontal="center" vertical="center"/>
    </xf>
    <xf numFmtId="0" fontId="31" fillId="5" borderId="60" xfId="0" applyFont="1" applyFill="1" applyBorder="1" applyAlignment="1" applyProtection="1">
      <alignment horizontal="center" vertical="center"/>
    </xf>
    <xf numFmtId="0" fontId="31" fillId="5" borderId="61" xfId="0" applyFont="1" applyFill="1" applyBorder="1" applyAlignment="1" applyProtection="1">
      <alignment horizontal="center" vertical="center"/>
    </xf>
    <xf numFmtId="0" fontId="30" fillId="11" borderId="52" xfId="0" applyFont="1" applyFill="1" applyBorder="1" applyAlignment="1" applyProtection="1">
      <alignment horizontal="right" vertical="center"/>
    </xf>
    <xf numFmtId="0" fontId="30" fillId="11" borderId="53" xfId="0" applyFont="1" applyFill="1" applyBorder="1" applyAlignment="1" applyProtection="1">
      <alignment horizontal="right" vertical="center"/>
    </xf>
    <xf numFmtId="0" fontId="4" fillId="5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81" fillId="28" borderId="138" xfId="7" applyFont="1" applyFill="1" applyBorder="1" applyAlignment="1" applyProtection="1">
      <alignment horizontal="center" vertical="top" wrapText="1"/>
    </xf>
    <xf numFmtId="0" fontId="81" fillId="28" borderId="139" xfId="7" applyFont="1" applyFill="1" applyBorder="1" applyAlignment="1" applyProtection="1">
      <alignment horizontal="center" vertical="top" wrapText="1"/>
    </xf>
    <xf numFmtId="0" fontId="81" fillId="28" borderId="140" xfId="7" applyFont="1" applyFill="1" applyBorder="1" applyAlignment="1" applyProtection="1">
      <alignment horizontal="center" vertical="top" wrapText="1"/>
    </xf>
    <xf numFmtId="0" fontId="81" fillId="28" borderId="141" xfId="7" applyFont="1" applyFill="1" applyBorder="1" applyAlignment="1" applyProtection="1">
      <alignment horizontal="center" vertical="top" wrapText="1"/>
    </xf>
    <xf numFmtId="0" fontId="81" fillId="28" borderId="0" xfId="7" applyFont="1" applyFill="1" applyBorder="1" applyAlignment="1" applyProtection="1">
      <alignment horizontal="center" vertical="center" wrapText="1"/>
    </xf>
    <xf numFmtId="0" fontId="14" fillId="0" borderId="0" xfId="7" applyFont="1" applyFill="1" applyBorder="1" applyAlignment="1" applyProtection="1">
      <alignment horizontal="center" vertical="center"/>
    </xf>
    <xf numFmtId="49" fontId="15" fillId="11" borderId="28" xfId="7" applyNumberFormat="1" applyFont="1" applyFill="1" applyBorder="1" applyAlignment="1" applyProtection="1">
      <alignment horizontal="left" vertical="center"/>
      <protection locked="0"/>
    </xf>
    <xf numFmtId="49" fontId="15" fillId="11" borderId="29" xfId="7" applyNumberFormat="1" applyFont="1" applyFill="1" applyBorder="1" applyAlignment="1" applyProtection="1">
      <alignment horizontal="left" vertical="center"/>
      <protection locked="0"/>
    </xf>
    <xf numFmtId="49" fontId="15" fillId="11" borderId="30" xfId="7" applyNumberFormat="1" applyFont="1" applyFill="1" applyBorder="1" applyAlignment="1" applyProtection="1">
      <alignment horizontal="left" vertical="center"/>
      <protection locked="0"/>
    </xf>
    <xf numFmtId="49" fontId="15" fillId="10" borderId="25" xfId="7" applyNumberFormat="1" applyFont="1" applyFill="1" applyBorder="1" applyAlignment="1" applyProtection="1">
      <alignment horizontal="left" vertical="center"/>
      <protection locked="0"/>
    </xf>
    <xf numFmtId="49" fontId="15" fillId="10" borderId="26" xfId="7" applyNumberFormat="1" applyFont="1" applyFill="1" applyBorder="1" applyAlignment="1" applyProtection="1">
      <alignment horizontal="left" vertical="center"/>
      <protection locked="0"/>
    </xf>
    <xf numFmtId="49" fontId="15" fillId="10" borderId="27" xfId="7" applyNumberFormat="1" applyFont="1" applyFill="1" applyBorder="1" applyAlignment="1" applyProtection="1">
      <alignment horizontal="left" vertical="center"/>
      <protection locked="0"/>
    </xf>
    <xf numFmtId="49" fontId="15" fillId="11" borderId="8" xfId="7" applyNumberFormat="1" applyFont="1" applyFill="1" applyBorder="1" applyAlignment="1" applyProtection="1">
      <alignment horizontal="left" vertical="center"/>
      <protection locked="0"/>
    </xf>
    <xf numFmtId="49" fontId="15" fillId="11" borderId="31" xfId="7" applyNumberFormat="1" applyFont="1" applyFill="1" applyBorder="1" applyAlignment="1" applyProtection="1">
      <alignment horizontal="left" vertical="center"/>
      <protection locked="0"/>
    </xf>
    <xf numFmtId="49" fontId="15" fillId="11" borderId="9" xfId="7" applyNumberFormat="1" applyFont="1" applyFill="1" applyBorder="1" applyAlignment="1" applyProtection="1">
      <alignment horizontal="left" vertical="center"/>
      <protection locked="0"/>
    </xf>
    <xf numFmtId="49" fontId="13" fillId="9" borderId="5" xfId="7" applyNumberFormat="1" applyFont="1" applyFill="1" applyBorder="1" applyAlignment="1" applyProtection="1">
      <alignment horizontal="center" vertical="center"/>
      <protection locked="0"/>
    </xf>
    <xf numFmtId="49" fontId="13" fillId="9" borderId="6" xfId="7" applyNumberFormat="1" applyFont="1" applyFill="1" applyBorder="1" applyAlignment="1" applyProtection="1">
      <alignment horizontal="center" vertical="center"/>
      <protection locked="0"/>
    </xf>
    <xf numFmtId="49" fontId="13" fillId="9" borderId="3" xfId="7" applyNumberFormat="1" applyFont="1" applyFill="1" applyBorder="1" applyAlignment="1" applyProtection="1">
      <alignment horizontal="center" vertical="center"/>
      <protection locked="0"/>
    </xf>
    <xf numFmtId="0" fontId="21" fillId="0" borderId="17" xfId="3" applyFont="1" applyFill="1" applyBorder="1" applyAlignment="1" applyProtection="1">
      <alignment horizontal="left" vertical="center"/>
    </xf>
    <xf numFmtId="0" fontId="21" fillId="0" borderId="16" xfId="3" applyFont="1" applyFill="1" applyBorder="1" applyAlignment="1" applyProtection="1">
      <alignment horizontal="left" vertical="center"/>
    </xf>
    <xf numFmtId="0" fontId="9" fillId="5" borderId="0" xfId="7" applyFill="1" applyAlignment="1" applyProtection="1">
      <alignment horizontal="center"/>
    </xf>
    <xf numFmtId="0" fontId="13" fillId="9" borderId="22" xfId="7" applyFont="1" applyFill="1" applyBorder="1" applyAlignment="1" applyProtection="1">
      <alignment horizontal="center" vertical="center"/>
    </xf>
    <xf numFmtId="0" fontId="13" fillId="9" borderId="4" xfId="7" applyFont="1" applyFill="1" applyBorder="1" applyAlignment="1" applyProtection="1">
      <alignment horizontal="center" vertical="center"/>
    </xf>
    <xf numFmtId="49" fontId="15" fillId="10" borderId="13" xfId="7" applyNumberFormat="1" applyFont="1" applyFill="1" applyBorder="1" applyAlignment="1" applyProtection="1">
      <alignment horizontal="left" vertical="center"/>
      <protection locked="0"/>
    </xf>
    <xf numFmtId="0" fontId="13" fillId="9" borderId="5" xfId="7" applyFont="1" applyFill="1" applyBorder="1" applyAlignment="1" applyProtection="1">
      <alignment horizontal="center" vertical="center"/>
      <protection locked="0"/>
    </xf>
    <xf numFmtId="0" fontId="13" fillId="9" borderId="6" xfId="7" applyFont="1" applyFill="1" applyBorder="1" applyAlignment="1" applyProtection="1">
      <alignment horizontal="center" vertical="center"/>
      <protection locked="0"/>
    </xf>
    <xf numFmtId="0" fontId="13" fillId="9" borderId="3" xfId="7" applyFont="1" applyFill="1" applyBorder="1" applyAlignment="1" applyProtection="1">
      <alignment horizontal="center" vertical="center"/>
      <protection locked="0"/>
    </xf>
    <xf numFmtId="49" fontId="15" fillId="11" borderId="10" xfId="7" applyNumberFormat="1" applyFont="1" applyFill="1" applyBorder="1" applyAlignment="1" applyProtection="1">
      <alignment horizontal="left" vertical="center"/>
      <protection locked="0"/>
    </xf>
    <xf numFmtId="0" fontId="12" fillId="5" borderId="0" xfId="7" applyFont="1" applyFill="1" applyBorder="1" applyAlignment="1" applyProtection="1">
      <alignment horizontal="center"/>
    </xf>
    <xf numFmtId="0" fontId="13" fillId="9" borderId="119" xfId="7" applyFont="1" applyFill="1" applyBorder="1" applyAlignment="1" applyProtection="1">
      <alignment horizontal="center" vertical="center"/>
      <protection locked="0"/>
    </xf>
    <xf numFmtId="0" fontId="13" fillId="9" borderId="131" xfId="7" applyFont="1" applyFill="1" applyBorder="1" applyAlignment="1" applyProtection="1">
      <alignment horizontal="center" vertical="center"/>
      <protection locked="0"/>
    </xf>
    <xf numFmtId="0" fontId="13" fillId="9" borderId="97" xfId="7" applyFont="1" applyFill="1" applyBorder="1" applyAlignment="1" applyProtection="1">
      <alignment horizontal="center" vertical="center"/>
      <protection locked="0"/>
    </xf>
    <xf numFmtId="0" fontId="13" fillId="9" borderId="15" xfId="7" applyFont="1" applyFill="1" applyBorder="1" applyAlignment="1" applyProtection="1">
      <alignment horizontal="center" vertical="center"/>
      <protection locked="0"/>
    </xf>
    <xf numFmtId="0" fontId="13" fillId="9" borderId="1" xfId="7" applyFont="1" applyFill="1" applyBorder="1" applyAlignment="1" applyProtection="1">
      <alignment horizontal="center" vertical="center"/>
      <protection locked="0"/>
    </xf>
    <xf numFmtId="0" fontId="13" fillId="9" borderId="70" xfId="7" applyFont="1" applyFill="1" applyBorder="1" applyAlignment="1" applyProtection="1">
      <alignment horizontal="center" vertical="center"/>
      <protection locked="0"/>
    </xf>
    <xf numFmtId="49" fontId="15" fillId="11" borderId="11" xfId="7" applyNumberFormat="1" applyFont="1" applyFill="1" applyBorder="1" applyAlignment="1" applyProtection="1">
      <alignment horizontal="left" vertical="center"/>
      <protection locked="0"/>
    </xf>
    <xf numFmtId="49" fontId="15" fillId="11" borderId="44" xfId="7" applyNumberFormat="1" applyFont="1" applyFill="1" applyBorder="1" applyAlignment="1" applyProtection="1">
      <alignment horizontal="left" vertical="center"/>
      <protection locked="0"/>
    </xf>
    <xf numFmtId="49" fontId="15" fillId="11" borderId="12" xfId="7" applyNumberFormat="1" applyFont="1" applyFill="1" applyBorder="1" applyAlignment="1" applyProtection="1">
      <alignment horizontal="left" vertical="center"/>
      <protection locked="0"/>
    </xf>
    <xf numFmtId="49" fontId="15" fillId="10" borderId="10" xfId="7" applyNumberFormat="1" applyFont="1" applyFill="1" applyBorder="1" applyAlignment="1" applyProtection="1">
      <alignment horizontal="left" vertical="center"/>
      <protection locked="0"/>
    </xf>
    <xf numFmtId="0" fontId="84" fillId="31" borderId="142" xfId="7" applyFont="1" applyFill="1" applyBorder="1" applyAlignment="1" applyProtection="1">
      <alignment horizontal="center" vertical="center" wrapText="1"/>
    </xf>
    <xf numFmtId="0" fontId="84" fillId="31" borderId="143" xfId="7" applyFont="1" applyFill="1" applyBorder="1" applyAlignment="1" applyProtection="1">
      <alignment horizontal="center" vertical="center" wrapText="1"/>
    </xf>
    <xf numFmtId="0" fontId="58" fillId="7" borderId="76" xfId="0" applyFont="1" applyFill="1" applyBorder="1" applyAlignment="1" applyProtection="1">
      <alignment horizontal="center" vertical="center" textRotation="180" wrapText="1"/>
    </xf>
    <xf numFmtId="0" fontId="58" fillId="7" borderId="62" xfId="0" applyFont="1" applyFill="1" applyBorder="1" applyAlignment="1" applyProtection="1">
      <alignment horizontal="center" vertical="center" textRotation="180" wrapText="1"/>
    </xf>
    <xf numFmtId="0" fontId="43" fillId="5" borderId="0" xfId="0" applyFont="1" applyFill="1" applyAlignment="1" applyProtection="1">
      <alignment horizontal="center"/>
    </xf>
    <xf numFmtId="0" fontId="44" fillId="5" borderId="0" xfId="0" applyFont="1" applyFill="1" applyAlignment="1" applyProtection="1">
      <alignment horizontal="center"/>
    </xf>
    <xf numFmtId="0" fontId="31" fillId="5" borderId="0" xfId="0" applyFont="1" applyFill="1" applyAlignment="1" applyProtection="1">
      <alignment horizontal="left"/>
    </xf>
    <xf numFmtId="0" fontId="46" fillId="7" borderId="80" xfId="0" applyFont="1" applyFill="1" applyBorder="1" applyAlignment="1" applyProtection="1">
      <alignment horizontal="center" vertical="center" wrapText="1"/>
    </xf>
    <xf numFmtId="0" fontId="46" fillId="7" borderId="81" xfId="0" applyFont="1" applyFill="1" applyBorder="1" applyAlignment="1" applyProtection="1">
      <alignment horizontal="center" vertical="center" wrapText="1"/>
    </xf>
    <xf numFmtId="0" fontId="46" fillId="7" borderId="76" xfId="0" applyFont="1" applyFill="1" applyBorder="1" applyAlignment="1" applyProtection="1">
      <alignment horizontal="center" vertical="center" wrapText="1"/>
    </xf>
    <xf numFmtId="0" fontId="46" fillId="7" borderId="62" xfId="0" applyFont="1" applyFill="1" applyBorder="1" applyAlignment="1" applyProtection="1">
      <alignment horizontal="center" vertical="center" wrapText="1"/>
    </xf>
    <xf numFmtId="0" fontId="47" fillId="7" borderId="82" xfId="0" applyFont="1" applyFill="1" applyBorder="1" applyAlignment="1" applyProtection="1">
      <alignment horizontal="center" vertical="center" textRotation="180" wrapText="1"/>
    </xf>
    <xf numFmtId="0" fontId="47" fillId="7" borderId="66" xfId="0" applyFont="1" applyFill="1" applyBorder="1" applyAlignment="1" applyProtection="1">
      <alignment horizontal="center" vertical="center" textRotation="180" wrapText="1"/>
    </xf>
    <xf numFmtId="0" fontId="47" fillId="7" borderId="76" xfId="0" applyFont="1" applyFill="1" applyBorder="1" applyAlignment="1" applyProtection="1">
      <alignment horizontal="center" vertical="center" textRotation="180" wrapText="1"/>
    </xf>
    <xf numFmtId="0" fontId="47" fillId="7" borderId="62" xfId="0" applyFont="1" applyFill="1" applyBorder="1" applyAlignment="1" applyProtection="1">
      <alignment horizontal="center" vertical="center" textRotation="180" wrapText="1"/>
    </xf>
    <xf numFmtId="0" fontId="58" fillId="7" borderId="77" xfId="0" applyFont="1" applyFill="1" applyBorder="1" applyAlignment="1" applyProtection="1">
      <alignment horizontal="center" vertical="center" textRotation="180" wrapText="1"/>
    </xf>
    <xf numFmtId="0" fontId="58" fillId="7" borderId="79" xfId="0" applyFont="1" applyFill="1" applyBorder="1" applyAlignment="1" applyProtection="1">
      <alignment horizontal="center" vertical="center" textRotation="180" wrapText="1"/>
    </xf>
    <xf numFmtId="49" fontId="58" fillId="7" borderId="76" xfId="0" applyNumberFormat="1" applyFont="1" applyFill="1" applyBorder="1" applyAlignment="1" applyProtection="1">
      <alignment horizontal="center" vertical="center" textRotation="180" wrapText="1"/>
    </xf>
    <xf numFmtId="0" fontId="58" fillId="7" borderId="62" xfId="0" applyNumberFormat="1" applyFont="1" applyFill="1" applyBorder="1" applyAlignment="1" applyProtection="1">
      <alignment horizontal="center" vertical="center" textRotation="180" wrapText="1"/>
    </xf>
    <xf numFmtId="0" fontId="34" fillId="22" borderId="0" xfId="0" applyFont="1" applyFill="1" applyAlignment="1" applyProtection="1">
      <alignment horizontal="center" vertical="center" wrapText="1"/>
    </xf>
    <xf numFmtId="0" fontId="34" fillId="22" borderId="39" xfId="0" applyFont="1" applyFill="1" applyBorder="1" applyAlignment="1" applyProtection="1">
      <alignment horizontal="center" vertical="center" wrapText="1"/>
    </xf>
    <xf numFmtId="0" fontId="38" fillId="23" borderId="64" xfId="0" applyFont="1" applyFill="1" applyBorder="1" applyAlignment="1" applyProtection="1">
      <alignment horizontal="center" vertical="center" wrapText="1"/>
    </xf>
    <xf numFmtId="0" fontId="38" fillId="23" borderId="67" xfId="0" applyFont="1" applyFill="1" applyBorder="1" applyAlignment="1" applyProtection="1">
      <alignment horizontal="center" vertical="center" wrapText="1"/>
    </xf>
    <xf numFmtId="0" fontId="37" fillId="23" borderId="65" xfId="0" applyFont="1" applyFill="1" applyBorder="1" applyAlignment="1" applyProtection="1">
      <alignment horizontal="center" vertical="center" wrapText="1"/>
    </xf>
    <xf numFmtId="0" fontId="37" fillId="23" borderId="62" xfId="0" applyFont="1" applyFill="1" applyBorder="1" applyAlignment="1" applyProtection="1">
      <alignment horizontal="center" vertical="center"/>
    </xf>
    <xf numFmtId="0" fontId="37" fillId="23" borderId="45" xfId="0" applyFont="1" applyFill="1" applyBorder="1" applyAlignment="1" applyProtection="1">
      <alignment horizontal="center" vertical="center"/>
    </xf>
    <xf numFmtId="0" fontId="5" fillId="23" borderId="45" xfId="0" applyFont="1" applyFill="1" applyBorder="1" applyAlignment="1" applyProtection="1">
      <alignment vertical="center"/>
    </xf>
    <xf numFmtId="0" fontId="37" fillId="23" borderId="65" xfId="0" applyFont="1" applyFill="1" applyBorder="1" applyAlignment="1" applyProtection="1">
      <alignment horizontal="center" vertical="center"/>
    </xf>
    <xf numFmtId="0" fontId="37" fillId="23" borderId="63" xfId="0" applyFont="1" applyFill="1" applyBorder="1" applyAlignment="1" applyProtection="1">
      <alignment horizontal="center" vertical="center"/>
    </xf>
    <xf numFmtId="0" fontId="37" fillId="23" borderId="126" xfId="0" applyFont="1" applyFill="1" applyBorder="1" applyAlignment="1" applyProtection="1">
      <alignment horizontal="center" vertical="center" wrapText="1"/>
    </xf>
    <xf numFmtId="0" fontId="37" fillId="23" borderId="69" xfId="0" applyFont="1" applyFill="1" applyBorder="1" applyAlignment="1" applyProtection="1">
      <alignment horizontal="center" vertical="center" wrapText="1"/>
    </xf>
    <xf numFmtId="0" fontId="54" fillId="21" borderId="64" xfId="0" applyFont="1" applyFill="1" applyBorder="1" applyAlignment="1" applyProtection="1">
      <alignment horizontal="center" vertical="center" textRotation="180" wrapText="1"/>
    </xf>
    <xf numFmtId="0" fontId="54" fillId="21" borderId="66" xfId="0" applyFont="1" applyFill="1" applyBorder="1" applyAlignment="1" applyProtection="1">
      <alignment horizontal="center" vertical="center" textRotation="180" wrapText="1"/>
    </xf>
    <xf numFmtId="0" fontId="39" fillId="20" borderId="62" xfId="0" applyFont="1" applyFill="1" applyBorder="1" applyAlignment="1" applyProtection="1">
      <alignment horizontal="center" vertical="center" wrapText="1"/>
    </xf>
    <xf numFmtId="0" fontId="39" fillId="20" borderId="62" xfId="0" applyFont="1" applyFill="1" applyBorder="1" applyAlignment="1" applyProtection="1">
      <alignment horizontal="center" vertical="center"/>
    </xf>
    <xf numFmtId="0" fontId="36" fillId="20" borderId="62" xfId="0" applyFont="1" applyFill="1" applyBorder="1" applyAlignment="1" applyProtection="1">
      <alignment horizontal="center" vertical="center" wrapText="1"/>
    </xf>
    <xf numFmtId="0" fontId="39" fillId="24" borderId="62" xfId="0" applyFont="1" applyFill="1" applyBorder="1" applyAlignment="1" applyProtection="1">
      <alignment horizontal="center" vertical="center"/>
    </xf>
    <xf numFmtId="0" fontId="51" fillId="24" borderId="62" xfId="0" applyFont="1" applyFill="1" applyBorder="1" applyAlignment="1" applyProtection="1">
      <alignment horizontal="center" vertical="center" wrapText="1"/>
    </xf>
    <xf numFmtId="0" fontId="33" fillId="5" borderId="0" xfId="0" applyFont="1" applyFill="1" applyAlignment="1" applyProtection="1">
      <alignment horizontal="center"/>
    </xf>
    <xf numFmtId="0" fontId="33" fillId="5" borderId="0" xfId="0" applyFont="1" applyFill="1" applyAlignment="1" applyProtection="1">
      <alignment horizontal="center" vertical="center"/>
    </xf>
    <xf numFmtId="0" fontId="33" fillId="5" borderId="1" xfId="0" applyFont="1" applyFill="1" applyBorder="1" applyAlignment="1" applyProtection="1">
      <alignment horizontal="center" vertical="top"/>
    </xf>
    <xf numFmtId="0" fontId="39" fillId="21" borderId="62" xfId="0" applyFont="1" applyFill="1" applyBorder="1" applyAlignment="1" applyProtection="1">
      <alignment horizontal="center" vertical="center"/>
    </xf>
    <xf numFmtId="0" fontId="39" fillId="6" borderId="62" xfId="0" applyFont="1" applyFill="1" applyBorder="1" applyAlignment="1" applyProtection="1">
      <alignment horizontal="center" vertical="center"/>
    </xf>
    <xf numFmtId="49" fontId="54" fillId="21" borderId="64" xfId="0" applyNumberFormat="1" applyFont="1" applyFill="1" applyBorder="1" applyAlignment="1" applyProtection="1">
      <alignment horizontal="center" vertical="center" textRotation="180" wrapText="1"/>
    </xf>
    <xf numFmtId="49" fontId="54" fillId="21" borderId="66" xfId="0" applyNumberFormat="1" applyFont="1" applyFill="1" applyBorder="1" applyAlignment="1" applyProtection="1">
      <alignment horizontal="center" vertical="center" textRotation="180" wrapText="1"/>
    </xf>
    <xf numFmtId="0" fontId="39" fillId="21" borderId="62" xfId="0" applyFont="1" applyFill="1" applyBorder="1" applyAlignment="1" applyProtection="1">
      <alignment horizontal="center" vertical="center" wrapText="1"/>
    </xf>
    <xf numFmtId="0" fontId="54" fillId="6" borderId="64" xfId="0" applyFont="1" applyFill="1" applyBorder="1" applyAlignment="1" applyProtection="1">
      <alignment horizontal="center" vertical="center" textRotation="180" wrapText="1"/>
    </xf>
    <xf numFmtId="0" fontId="54" fillId="6" borderId="66" xfId="0" applyFont="1" applyFill="1" applyBorder="1" applyAlignment="1" applyProtection="1">
      <alignment horizontal="center" vertical="center" textRotation="180" wrapText="1"/>
    </xf>
    <xf numFmtId="0" fontId="54" fillId="6" borderId="62" xfId="0" applyFont="1" applyFill="1" applyBorder="1" applyAlignment="1" applyProtection="1">
      <alignment horizontal="center" vertical="center" textRotation="180" wrapText="1"/>
    </xf>
    <xf numFmtId="0" fontId="39" fillId="6" borderId="62" xfId="0" applyFont="1" applyFill="1" applyBorder="1" applyAlignment="1" applyProtection="1">
      <alignment horizontal="center" vertical="center" wrapText="1"/>
    </xf>
    <xf numFmtId="0" fontId="54" fillId="6" borderId="64" xfId="0" applyNumberFormat="1" applyFont="1" applyFill="1" applyBorder="1" applyAlignment="1" applyProtection="1">
      <alignment horizontal="center" vertical="center" textRotation="180" wrapText="1"/>
    </xf>
    <xf numFmtId="0" fontId="54" fillId="6" borderId="66" xfId="0" applyNumberFormat="1" applyFont="1" applyFill="1" applyBorder="1" applyAlignment="1" applyProtection="1">
      <alignment horizontal="center" vertical="center" textRotation="180" wrapText="1"/>
    </xf>
    <xf numFmtId="0" fontId="58" fillId="0" borderId="0" xfId="0" applyFont="1" applyFill="1" applyAlignment="1" applyProtection="1">
      <alignment horizontal="right" vertical="center"/>
    </xf>
    <xf numFmtId="0" fontId="58" fillId="0" borderId="0" xfId="0" applyFont="1" applyFill="1" applyAlignment="1" applyProtection="1">
      <alignment horizontal="left" vertical="center"/>
    </xf>
    <xf numFmtId="0" fontId="61" fillId="0" borderId="111" xfId="0" applyFont="1" applyFill="1" applyBorder="1" applyAlignment="1" applyProtection="1">
      <alignment horizontal="center" vertical="center" wrapText="1"/>
    </xf>
    <xf numFmtId="0" fontId="61" fillId="0" borderId="112" xfId="0" applyFont="1" applyFill="1" applyBorder="1" applyAlignment="1" applyProtection="1">
      <alignment horizontal="center" vertical="center" wrapText="1"/>
    </xf>
    <xf numFmtId="0" fontId="61" fillId="0" borderId="114" xfId="0" applyFont="1" applyFill="1" applyBorder="1" applyAlignment="1" applyProtection="1">
      <alignment horizontal="center" vertical="center" wrapText="1"/>
    </xf>
    <xf numFmtId="0" fontId="61" fillId="0" borderId="115" xfId="0" applyFont="1" applyFill="1" applyBorder="1" applyAlignment="1" applyProtection="1">
      <alignment horizontal="center" vertical="center" wrapText="1"/>
    </xf>
    <xf numFmtId="0" fontId="61" fillId="0" borderId="0" xfId="0" applyFont="1" applyFill="1" applyAlignment="1" applyProtection="1">
      <alignment horizontal="center" vertical="top"/>
    </xf>
    <xf numFmtId="0" fontId="60" fillId="0" borderId="0" xfId="0" applyFont="1" applyFill="1" applyAlignment="1" applyProtection="1">
      <alignment horizontal="center" vertical="top"/>
    </xf>
    <xf numFmtId="0" fontId="62" fillId="0" borderId="0" xfId="0" applyFont="1" applyFill="1" applyAlignment="1" applyProtection="1">
      <alignment horizontal="center" vertical="top" wrapText="1"/>
    </xf>
    <xf numFmtId="0" fontId="82" fillId="29" borderId="132" xfId="0" applyFont="1" applyFill="1" applyBorder="1" applyAlignment="1" applyProtection="1">
      <alignment horizontal="center" vertical="top" wrapText="1"/>
    </xf>
    <xf numFmtId="0" fontId="82" fillId="29" borderId="0" xfId="0" applyFont="1" applyFill="1" applyBorder="1" applyAlignment="1" applyProtection="1">
      <alignment horizontal="center" vertical="top" wrapText="1"/>
    </xf>
    <xf numFmtId="0" fontId="82" fillId="29" borderId="133" xfId="0" applyFont="1" applyFill="1" applyBorder="1" applyAlignment="1" applyProtection="1">
      <alignment horizontal="center" vertical="top" wrapText="1"/>
    </xf>
    <xf numFmtId="0" fontId="82" fillId="29" borderId="114" xfId="0" applyFont="1" applyFill="1" applyBorder="1" applyAlignment="1" applyProtection="1">
      <alignment horizontal="center" vertical="top" wrapText="1"/>
    </xf>
    <xf numFmtId="0" fontId="82" fillId="29" borderId="115" xfId="0" applyFont="1" applyFill="1" applyBorder="1" applyAlignment="1" applyProtection="1">
      <alignment horizontal="center" vertical="top" wrapText="1"/>
    </xf>
    <xf numFmtId="0" fontId="82" fillId="29" borderId="116" xfId="0" applyFont="1" applyFill="1" applyBorder="1" applyAlignment="1" applyProtection="1">
      <alignment horizontal="center" vertical="top" wrapText="1"/>
    </xf>
    <xf numFmtId="0" fontId="86" fillId="26" borderId="111" xfId="0" applyFont="1" applyFill="1" applyBorder="1" applyAlignment="1" applyProtection="1">
      <alignment horizontal="center"/>
    </xf>
    <xf numFmtId="0" fontId="86" fillId="26" borderId="112" xfId="0" applyFont="1" applyFill="1" applyBorder="1" applyAlignment="1" applyProtection="1">
      <alignment horizontal="center"/>
    </xf>
    <xf numFmtId="0" fontId="86" fillId="26" borderId="113" xfId="0" applyFont="1" applyFill="1" applyBorder="1" applyAlignment="1" applyProtection="1">
      <alignment horizontal="center"/>
    </xf>
    <xf numFmtId="0" fontId="59" fillId="0" borderId="103" xfId="0" applyFont="1" applyFill="1" applyBorder="1" applyAlignment="1" applyProtection="1">
      <alignment horizontal="left" vertical="center"/>
    </xf>
    <xf numFmtId="0" fontId="59" fillId="0" borderId="104" xfId="0" applyFont="1" applyFill="1" applyBorder="1" applyAlignment="1" applyProtection="1">
      <alignment horizontal="left" vertical="center"/>
    </xf>
    <xf numFmtId="0" fontId="55" fillId="22" borderId="0" xfId="0" applyFont="1" applyFill="1" applyAlignment="1" applyProtection="1">
      <alignment horizontal="center" vertical="center" wrapText="1"/>
    </xf>
    <xf numFmtId="0" fontId="70" fillId="10" borderId="2" xfId="0" applyFont="1" applyFill="1" applyBorder="1" applyAlignment="1" applyProtection="1">
      <alignment horizontal="center" vertical="center"/>
    </xf>
    <xf numFmtId="0" fontId="25" fillId="0" borderId="0" xfId="0" quotePrefix="1" applyNumberFormat="1" applyFont="1" applyFill="1" applyBorder="1" applyAlignment="1" applyProtection="1">
      <alignment horizontal="left"/>
    </xf>
    <xf numFmtId="0" fontId="65" fillId="7" borderId="64" xfId="8" applyFont="1" applyFill="1" applyBorder="1" applyAlignment="1" applyProtection="1">
      <alignment horizontal="center" vertical="center"/>
    </xf>
    <xf numFmtId="0" fontId="65" fillId="7" borderId="66" xfId="8" applyFont="1" applyFill="1" applyBorder="1" applyAlignment="1" applyProtection="1">
      <alignment horizontal="center" vertical="center"/>
    </xf>
    <xf numFmtId="167" fontId="66" fillId="7" borderId="96" xfId="8" applyNumberFormat="1" applyFont="1" applyFill="1" applyBorder="1" applyAlignment="1" applyProtection="1">
      <alignment horizontal="center" vertical="center"/>
    </xf>
    <xf numFmtId="167" fontId="66" fillId="7" borderId="0" xfId="8" applyNumberFormat="1" applyFont="1" applyFill="1" applyBorder="1" applyAlignment="1" applyProtection="1">
      <alignment horizontal="center" vertical="center"/>
    </xf>
    <xf numFmtId="167" fontId="66" fillId="7" borderId="23" xfId="8" applyNumberFormat="1" applyFont="1" applyFill="1" applyBorder="1" applyAlignment="1" applyProtection="1">
      <alignment horizontal="center" vertical="center"/>
    </xf>
    <xf numFmtId="167" fontId="66" fillId="7" borderId="15" xfId="8" applyNumberFormat="1" applyFont="1" applyFill="1" applyBorder="1" applyAlignment="1" applyProtection="1">
      <alignment horizontal="center" vertical="center"/>
    </xf>
    <xf numFmtId="167" fontId="66" fillId="7" borderId="1" xfId="8" applyNumberFormat="1" applyFont="1" applyFill="1" applyBorder="1" applyAlignment="1" applyProtection="1">
      <alignment horizontal="center" vertical="center"/>
    </xf>
    <xf numFmtId="167" fontId="66" fillId="7" borderId="70" xfId="8" applyNumberFormat="1" applyFont="1" applyFill="1" applyBorder="1" applyAlignment="1" applyProtection="1">
      <alignment horizontal="center" vertical="center"/>
    </xf>
    <xf numFmtId="0" fontId="27" fillId="0" borderId="0" xfId="0" quotePrefix="1" applyNumberFormat="1" applyFont="1" applyFill="1" applyBorder="1" applyAlignment="1" applyProtection="1">
      <alignment horizontal="left" vertical="top"/>
    </xf>
    <xf numFmtId="0" fontId="27" fillId="0" borderId="0" xfId="0" quotePrefix="1" applyNumberFormat="1" applyFont="1" applyFill="1" applyBorder="1" applyAlignment="1" applyProtection="1">
      <alignment horizontal="left"/>
    </xf>
    <xf numFmtId="0" fontId="68" fillId="23" borderId="64" xfId="0" applyFont="1" applyFill="1" applyBorder="1" applyAlignment="1" applyProtection="1">
      <alignment horizontal="center" vertical="center"/>
    </xf>
    <xf numFmtId="0" fontId="68" fillId="23" borderId="66" xfId="0" applyFont="1" applyFill="1" applyBorder="1" applyAlignment="1" applyProtection="1">
      <alignment horizontal="center" vertical="center"/>
    </xf>
    <xf numFmtId="168" fontId="69" fillId="23" borderId="89" xfId="8" applyNumberFormat="1" applyFont="1" applyFill="1" applyBorder="1" applyAlignment="1" applyProtection="1">
      <alignment horizontal="center" vertical="center"/>
    </xf>
    <xf numFmtId="168" fontId="69" fillId="23" borderId="20" xfId="8" applyNumberFormat="1" applyFont="1" applyFill="1" applyBorder="1" applyAlignment="1" applyProtection="1">
      <alignment horizontal="center" vertical="center"/>
    </xf>
    <xf numFmtId="168" fontId="69" fillId="23" borderId="97" xfId="8" applyNumberFormat="1" applyFont="1" applyFill="1" applyBorder="1" applyAlignment="1" applyProtection="1">
      <alignment horizontal="center" vertical="center"/>
    </xf>
    <xf numFmtId="168" fontId="69" fillId="23" borderId="15" xfId="8" applyNumberFormat="1" applyFont="1" applyFill="1" applyBorder="1" applyAlignment="1" applyProtection="1">
      <alignment horizontal="center" vertical="center"/>
    </xf>
    <xf numFmtId="168" fontId="69" fillId="23" borderId="1" xfId="8" applyNumberFormat="1" applyFont="1" applyFill="1" applyBorder="1" applyAlignment="1" applyProtection="1">
      <alignment horizontal="center" vertical="center"/>
    </xf>
    <xf numFmtId="168" fontId="69" fillId="23" borderId="70" xfId="8" applyNumberFormat="1" applyFont="1" applyFill="1" applyBorder="1" applyAlignment="1" applyProtection="1">
      <alignment horizontal="center" vertical="center"/>
    </xf>
    <xf numFmtId="0" fontId="58" fillId="0" borderId="0" xfId="0" applyFont="1" applyFill="1" applyAlignment="1" applyProtection="1">
      <alignment horizontal="center"/>
    </xf>
    <xf numFmtId="0" fontId="83" fillId="22" borderId="90" xfId="8" applyFont="1" applyFill="1" applyBorder="1" applyAlignment="1" applyProtection="1">
      <alignment horizontal="center" vertical="center"/>
      <protection locked="0"/>
    </xf>
    <xf numFmtId="0" fontId="83" fillId="22" borderId="91" xfId="8" applyFont="1" applyFill="1" applyBorder="1" applyAlignment="1" applyProtection="1">
      <alignment horizontal="center" vertical="center"/>
      <protection locked="0"/>
    </xf>
    <xf numFmtId="0" fontId="83" fillId="22" borderId="92" xfId="8" applyFont="1" applyFill="1" applyBorder="1" applyAlignment="1" applyProtection="1">
      <alignment horizontal="center" vertical="center"/>
      <protection locked="0"/>
    </xf>
    <xf numFmtId="0" fontId="83" fillId="22" borderId="120" xfId="8" applyFont="1" applyFill="1" applyBorder="1" applyAlignment="1" applyProtection="1">
      <alignment horizontal="center" vertical="center"/>
      <protection locked="0"/>
    </xf>
    <xf numFmtId="0" fontId="83" fillId="22" borderId="0" xfId="8" applyFont="1" applyFill="1" applyBorder="1" applyAlignment="1" applyProtection="1">
      <alignment horizontal="center" vertical="center"/>
      <protection locked="0"/>
    </xf>
    <xf numFmtId="0" fontId="83" fillId="22" borderId="121" xfId="8" applyFont="1" applyFill="1" applyBorder="1" applyAlignment="1" applyProtection="1">
      <alignment horizontal="center" vertical="center"/>
      <protection locked="0"/>
    </xf>
    <xf numFmtId="0" fontId="83" fillId="22" borderId="93" xfId="8" applyFont="1" applyFill="1" applyBorder="1" applyAlignment="1" applyProtection="1">
      <alignment horizontal="center" vertical="center"/>
      <protection locked="0"/>
    </xf>
    <xf numFmtId="0" fontId="83" fillId="22" borderId="94" xfId="8" applyFont="1" applyFill="1" applyBorder="1" applyAlignment="1" applyProtection="1">
      <alignment horizontal="center" vertical="center"/>
      <protection locked="0"/>
    </xf>
    <xf numFmtId="0" fontId="83" fillId="22" borderId="95" xfId="8" applyFont="1" applyFill="1" applyBorder="1" applyAlignment="1" applyProtection="1">
      <alignment horizontal="center" vertical="center"/>
      <protection locked="0"/>
    </xf>
    <xf numFmtId="0" fontId="64" fillId="21" borderId="119" xfId="8" applyFont="1" applyFill="1" applyBorder="1" applyAlignment="1" applyProtection="1">
      <alignment horizontal="center" vertical="center"/>
    </xf>
    <xf numFmtId="0" fontId="64" fillId="21" borderId="96" xfId="8" applyFont="1" applyFill="1" applyBorder="1" applyAlignment="1" applyProtection="1">
      <alignment horizontal="center" vertical="center"/>
    </xf>
    <xf numFmtId="0" fontId="64" fillId="21" borderId="15" xfId="8" applyFont="1" applyFill="1" applyBorder="1" applyAlignment="1" applyProtection="1">
      <alignment horizontal="center" vertical="center"/>
    </xf>
    <xf numFmtId="0" fontId="74" fillId="0" borderId="80" xfId="0" applyFont="1" applyFill="1" applyBorder="1" applyAlignment="1" applyProtection="1">
      <alignment horizontal="center" vertical="center" wrapText="1"/>
    </xf>
    <xf numFmtId="0" fontId="74" fillId="0" borderId="118" xfId="0" applyFont="1" applyFill="1" applyBorder="1" applyAlignment="1" applyProtection="1">
      <alignment horizontal="center" vertical="center" wrapText="1"/>
    </xf>
    <xf numFmtId="0" fontId="74" fillId="0" borderId="127" xfId="0" applyFont="1" applyFill="1" applyBorder="1" applyAlignment="1" applyProtection="1">
      <alignment horizontal="center" vertical="center" wrapText="1"/>
    </xf>
    <xf numFmtId="0" fontId="74" fillId="0" borderId="110" xfId="0" applyFont="1" applyFill="1" applyBorder="1" applyAlignment="1" applyProtection="1">
      <alignment horizontal="center" vertical="center" wrapText="1"/>
    </xf>
    <xf numFmtId="0" fontId="82" fillId="29" borderId="119" xfId="0" applyFont="1" applyFill="1" applyBorder="1" applyAlignment="1" applyProtection="1">
      <alignment horizontal="center" vertical="center" wrapText="1"/>
    </xf>
    <xf numFmtId="0" fontId="82" fillId="29" borderId="131" xfId="0" applyFont="1" applyFill="1" applyBorder="1" applyAlignment="1" applyProtection="1">
      <alignment horizontal="center" vertical="center" wrapText="1"/>
    </xf>
    <xf numFmtId="0" fontId="82" fillId="29" borderId="97" xfId="0" applyFont="1" applyFill="1" applyBorder="1" applyAlignment="1" applyProtection="1">
      <alignment horizontal="center" vertical="center" wrapText="1"/>
    </xf>
    <xf numFmtId="0" fontId="82" fillId="29" borderId="96" xfId="0" applyFont="1" applyFill="1" applyBorder="1" applyAlignment="1" applyProtection="1">
      <alignment horizontal="center" vertical="center" wrapText="1"/>
    </xf>
    <xf numFmtId="0" fontId="82" fillId="29" borderId="0" xfId="0" applyFont="1" applyFill="1" applyBorder="1" applyAlignment="1" applyProtection="1">
      <alignment horizontal="center" vertical="center" wrapText="1"/>
    </xf>
    <xf numFmtId="0" fontId="82" fillId="29" borderId="23" xfId="0" applyFont="1" applyFill="1" applyBorder="1" applyAlignment="1" applyProtection="1">
      <alignment horizontal="center" vertical="center" wrapText="1"/>
    </xf>
    <xf numFmtId="0" fontId="82" fillId="29" borderId="15" xfId="0" applyFont="1" applyFill="1" applyBorder="1" applyAlignment="1" applyProtection="1">
      <alignment horizontal="center" vertical="center" wrapText="1"/>
    </xf>
    <xf numFmtId="0" fontId="82" fillId="29" borderId="1" xfId="0" applyFont="1" applyFill="1" applyBorder="1" applyAlignment="1" applyProtection="1">
      <alignment horizontal="center" vertical="center" wrapText="1"/>
    </xf>
    <xf numFmtId="0" fontId="82" fillId="29" borderId="70" xfId="0" applyFont="1" applyFill="1" applyBorder="1" applyAlignment="1" applyProtection="1">
      <alignment horizontal="center" vertical="center" wrapText="1"/>
    </xf>
    <xf numFmtId="0" fontId="13" fillId="0" borderId="0" xfId="0" quotePrefix="1" applyNumberFormat="1" applyFont="1" applyFill="1" applyBorder="1" applyAlignment="1" applyProtection="1">
      <alignment horizontal="left"/>
    </xf>
    <xf numFmtId="0" fontId="61" fillId="0" borderId="98" xfId="0" applyFont="1" applyFill="1" applyBorder="1" applyAlignment="1" applyProtection="1">
      <alignment horizontal="center"/>
    </xf>
    <xf numFmtId="0" fontId="61" fillId="0" borderId="115" xfId="0" applyFont="1" applyFill="1" applyBorder="1" applyAlignment="1" applyProtection="1">
      <alignment horizontal="center"/>
    </xf>
    <xf numFmtId="0" fontId="61" fillId="0" borderId="116" xfId="0" applyFont="1" applyFill="1" applyBorder="1" applyAlignment="1" applyProtection="1">
      <alignment horizontal="center"/>
    </xf>
    <xf numFmtId="168" fontId="59" fillId="0" borderId="108" xfId="0" applyNumberFormat="1" applyFont="1" applyFill="1" applyBorder="1" applyAlignment="1" applyProtection="1">
      <alignment horizontal="left"/>
    </xf>
    <xf numFmtId="168" fontId="59" fillId="0" borderId="109" xfId="0" applyNumberFormat="1" applyFont="1" applyFill="1" applyBorder="1" applyAlignment="1" applyProtection="1">
      <alignment horizontal="left"/>
    </xf>
    <xf numFmtId="0" fontId="73" fillId="0" borderId="102" xfId="0" applyFont="1" applyFill="1" applyBorder="1" applyAlignment="1" applyProtection="1">
      <alignment horizontal="center" vertical="center" wrapText="1"/>
    </xf>
    <xf numFmtId="0" fontId="73" fillId="0" borderId="107" xfId="0" applyFont="1" applyFill="1" applyBorder="1" applyAlignment="1" applyProtection="1">
      <alignment horizontal="center" vertical="center" wrapText="1"/>
    </xf>
    <xf numFmtId="0" fontId="59" fillId="0" borderId="117" xfId="0" applyFont="1" applyFill="1" applyBorder="1" applyAlignment="1" applyProtection="1">
      <alignment horizontal="left"/>
    </xf>
    <xf numFmtId="0" fontId="59" fillId="0" borderId="1" xfId="0" applyFont="1" applyFill="1" applyBorder="1" applyAlignment="1" applyProtection="1">
      <alignment horizontal="left"/>
    </xf>
    <xf numFmtId="0" fontId="59" fillId="0" borderId="123" xfId="0" applyFont="1" applyFill="1" applyBorder="1" applyAlignment="1" applyProtection="1">
      <alignment horizontal="left"/>
    </xf>
    <xf numFmtId="0" fontId="59" fillId="0" borderId="106" xfId="0" applyFont="1" applyFill="1" applyBorder="1" applyAlignment="1" applyProtection="1">
      <alignment horizontal="left"/>
    </xf>
    <xf numFmtId="0" fontId="59" fillId="0" borderId="103" xfId="0" applyFont="1" applyFill="1" applyBorder="1" applyAlignment="1" applyProtection="1">
      <alignment horizontal="left"/>
    </xf>
    <xf numFmtId="0" fontId="59" fillId="0" borderId="104" xfId="0" applyFont="1" applyFill="1" applyBorder="1" applyAlignment="1" applyProtection="1">
      <alignment horizontal="left"/>
    </xf>
    <xf numFmtId="0" fontId="59" fillId="0" borderId="124" xfId="0" applyFont="1" applyFill="1" applyBorder="1" applyAlignment="1" applyProtection="1">
      <alignment horizontal="left"/>
    </xf>
    <xf numFmtId="0" fontId="59" fillId="0" borderId="20" xfId="0" applyFont="1" applyFill="1" applyBorder="1" applyAlignment="1" applyProtection="1">
      <alignment horizontal="left"/>
    </xf>
    <xf numFmtId="0" fontId="59" fillId="0" borderId="125" xfId="0" applyFont="1" applyFill="1" applyBorder="1" applyAlignment="1" applyProtection="1">
      <alignment horizontal="left"/>
    </xf>
    <xf numFmtId="0" fontId="61" fillId="0" borderId="102" xfId="0" applyFont="1" applyFill="1" applyBorder="1" applyAlignment="1" applyProtection="1">
      <alignment horizontal="center" vertical="center"/>
    </xf>
    <xf numFmtId="0" fontId="61" fillId="0" borderId="107" xfId="0" applyFont="1" applyFill="1" applyBorder="1" applyAlignment="1" applyProtection="1">
      <alignment horizontal="center" vertical="center"/>
    </xf>
    <xf numFmtId="2" fontId="59" fillId="0" borderId="106" xfId="0" applyNumberFormat="1" applyFont="1" applyFill="1" applyBorder="1" applyAlignment="1" applyProtection="1">
      <alignment horizontal="center"/>
    </xf>
    <xf numFmtId="2" fontId="59" fillId="0" borderId="103" xfId="0" applyNumberFormat="1" applyFont="1" applyFill="1" applyBorder="1" applyAlignment="1" applyProtection="1">
      <alignment horizontal="center"/>
    </xf>
    <xf numFmtId="2" fontId="59" fillId="0" borderId="104" xfId="0" applyNumberFormat="1" applyFont="1" applyFill="1" applyBorder="1" applyAlignment="1" applyProtection="1">
      <alignment horizontal="center"/>
    </xf>
    <xf numFmtId="0" fontId="61" fillId="0" borderId="103" xfId="0" applyFont="1" applyFill="1" applyBorder="1" applyAlignment="1" applyProtection="1">
      <alignment horizontal="left" vertical="center"/>
    </xf>
    <xf numFmtId="0" fontId="61" fillId="0" borderId="104" xfId="0" applyFont="1" applyFill="1" applyBorder="1" applyAlignment="1" applyProtection="1">
      <alignment horizontal="left" vertical="center"/>
    </xf>
    <xf numFmtId="0" fontId="61" fillId="0" borderId="103" xfId="0" applyFont="1" applyFill="1" applyBorder="1" applyAlignment="1" applyProtection="1">
      <alignment horizontal="left" vertical="center" wrapText="1"/>
    </xf>
    <xf numFmtId="0" fontId="61" fillId="0" borderId="104" xfId="0" applyFont="1" applyFill="1" applyBorder="1" applyAlignment="1" applyProtection="1">
      <alignment horizontal="left" vertical="center" wrapText="1"/>
    </xf>
    <xf numFmtId="2" fontId="59" fillId="0" borderId="118" xfId="0" applyNumberFormat="1" applyFont="1" applyFill="1" applyBorder="1" applyAlignment="1" applyProtection="1">
      <alignment horizontal="center"/>
    </xf>
    <xf numFmtId="2" fontId="59" fillId="0" borderId="108" xfId="0" applyNumberFormat="1" applyFont="1" applyFill="1" applyBorder="1" applyAlignment="1" applyProtection="1">
      <alignment horizontal="center"/>
    </xf>
    <xf numFmtId="2" fontId="59" fillId="0" borderId="109" xfId="0" applyNumberFormat="1" applyFont="1" applyFill="1" applyBorder="1" applyAlignment="1" applyProtection="1">
      <alignment horizontal="center"/>
    </xf>
    <xf numFmtId="0" fontId="61" fillId="0" borderId="113" xfId="0" applyFont="1" applyFill="1" applyBorder="1" applyAlignment="1" applyProtection="1">
      <alignment horizontal="center" vertical="center" wrapText="1"/>
    </xf>
    <xf numFmtId="0" fontId="61" fillId="0" borderId="116" xfId="0" applyFont="1" applyFill="1" applyBorder="1" applyAlignment="1" applyProtection="1">
      <alignment horizontal="center" vertical="center" wrapText="1"/>
    </xf>
    <xf numFmtId="0" fontId="61" fillId="0" borderId="98" xfId="0" applyFont="1" applyFill="1" applyBorder="1" applyAlignment="1" applyProtection="1">
      <alignment horizontal="center" vertical="center"/>
    </xf>
    <xf numFmtId="0" fontId="61" fillId="0" borderId="99" xfId="0" applyFont="1" applyFill="1" applyBorder="1" applyAlignment="1" applyProtection="1">
      <alignment horizontal="center" vertical="center"/>
    </xf>
    <xf numFmtId="0" fontId="61" fillId="0" borderId="100" xfId="0" applyFont="1" applyFill="1" applyBorder="1" applyAlignment="1" applyProtection="1">
      <alignment horizontal="center" vertical="center"/>
    </xf>
    <xf numFmtId="0" fontId="26" fillId="15" borderId="83" xfId="7" applyFont="1" applyFill="1" applyBorder="1" applyAlignment="1" applyProtection="1">
      <alignment horizontal="center" vertical="center" wrapText="1"/>
      <protection hidden="1"/>
    </xf>
    <xf numFmtId="0" fontId="26" fillId="15" borderId="84" xfId="7" applyFont="1" applyFill="1" applyBorder="1" applyAlignment="1" applyProtection="1">
      <alignment horizontal="center" vertical="center" wrapText="1"/>
      <protection hidden="1"/>
    </xf>
    <xf numFmtId="0" fontId="26" fillId="15" borderId="47" xfId="7" applyFont="1" applyFill="1" applyBorder="1" applyAlignment="1" applyProtection="1">
      <alignment horizontal="center" vertical="center" wrapText="1"/>
      <protection hidden="1"/>
    </xf>
    <xf numFmtId="0" fontId="26" fillId="15" borderId="34" xfId="7" applyFont="1" applyFill="1" applyBorder="1" applyAlignment="1" applyProtection="1">
      <alignment horizontal="center" vertical="center" wrapText="1"/>
      <protection hidden="1"/>
    </xf>
    <xf numFmtId="0" fontId="26" fillId="15" borderId="38" xfId="7" applyFont="1" applyFill="1" applyBorder="1" applyAlignment="1" applyProtection="1">
      <alignment horizontal="center" vertical="center" wrapText="1"/>
      <protection hidden="1"/>
    </xf>
    <xf numFmtId="0" fontId="26" fillId="15" borderId="42" xfId="7" applyFont="1" applyFill="1" applyBorder="1" applyAlignment="1" applyProtection="1">
      <alignment horizontal="center" vertical="center" wrapText="1"/>
      <protection hidden="1"/>
    </xf>
    <xf numFmtId="0" fontId="26" fillId="15" borderId="43" xfId="7" applyFont="1" applyFill="1" applyBorder="1" applyAlignment="1" applyProtection="1">
      <alignment horizontal="center" vertical="center" wrapText="1"/>
      <protection hidden="1"/>
    </xf>
    <xf numFmtId="0" fontId="26" fillId="15" borderId="41" xfId="7" applyFont="1" applyFill="1" applyBorder="1" applyAlignment="1" applyProtection="1">
      <alignment horizontal="center" vertical="center" wrapText="1"/>
      <protection hidden="1"/>
    </xf>
    <xf numFmtId="0" fontId="26" fillId="15" borderId="37" xfId="7" applyFont="1" applyFill="1" applyBorder="1" applyAlignment="1" applyProtection="1">
      <alignment horizontal="center" vertical="center" wrapText="1"/>
      <protection hidden="1"/>
    </xf>
    <xf numFmtId="0" fontId="9" fillId="13" borderId="0" xfId="7" applyFill="1" applyAlignment="1" applyProtection="1">
      <alignment horizontal="center"/>
      <protection hidden="1"/>
    </xf>
    <xf numFmtId="0" fontId="26" fillId="15" borderId="50" xfId="7" applyFont="1" applyFill="1" applyBorder="1" applyAlignment="1" applyProtection="1">
      <alignment horizontal="center" vertical="center" wrapText="1"/>
      <protection hidden="1"/>
    </xf>
    <xf numFmtId="0" fontId="26" fillId="15" borderId="36" xfId="7" applyFont="1" applyFill="1" applyBorder="1" applyAlignment="1" applyProtection="1">
      <alignment horizontal="center" vertical="center" wrapText="1"/>
      <protection hidden="1"/>
    </xf>
    <xf numFmtId="0" fontId="23" fillId="17" borderId="49" xfId="7" applyFont="1" applyFill="1" applyBorder="1" applyAlignment="1" applyProtection="1">
      <alignment horizontal="center"/>
      <protection hidden="1"/>
    </xf>
    <xf numFmtId="0" fontId="23" fillId="17" borderId="32" xfId="7" applyFont="1" applyFill="1" applyBorder="1" applyAlignment="1" applyProtection="1">
      <alignment horizontal="center"/>
      <protection hidden="1"/>
    </xf>
    <xf numFmtId="0" fontId="24" fillId="17" borderId="33" xfId="7" applyFont="1" applyFill="1" applyBorder="1" applyAlignment="1" applyProtection="1">
      <alignment horizontal="center" vertical="center"/>
      <protection hidden="1"/>
    </xf>
    <xf numFmtId="0" fontId="24" fillId="17" borderId="0" xfId="7" applyFont="1" applyFill="1" applyBorder="1" applyAlignment="1" applyProtection="1">
      <alignment horizontal="center" vertical="center"/>
      <protection hidden="1"/>
    </xf>
    <xf numFmtId="0" fontId="26" fillId="15" borderId="87" xfId="7" applyFont="1" applyFill="1" applyBorder="1" applyAlignment="1" applyProtection="1">
      <alignment horizontal="center" vertical="center" wrapText="1"/>
      <protection hidden="1"/>
    </xf>
    <xf numFmtId="0" fontId="26" fillId="15" borderId="88" xfId="7" applyFont="1" applyFill="1" applyBorder="1" applyAlignment="1" applyProtection="1">
      <alignment horizontal="center" vertical="center" wrapText="1"/>
      <protection hidden="1"/>
    </xf>
    <xf numFmtId="0" fontId="26" fillId="15" borderId="85" xfId="7" applyFont="1" applyFill="1" applyBorder="1" applyAlignment="1" applyProtection="1">
      <alignment horizontal="center" vertical="center" wrapText="1"/>
      <protection hidden="1"/>
    </xf>
    <xf numFmtId="0" fontId="26" fillId="15" borderId="86" xfId="7" applyFont="1" applyFill="1" applyBorder="1" applyAlignment="1" applyProtection="1">
      <alignment horizontal="center" vertical="center" wrapText="1"/>
      <protection hidden="1"/>
    </xf>
    <xf numFmtId="0" fontId="26" fillId="15" borderId="71" xfId="7" applyFont="1" applyFill="1" applyBorder="1" applyAlignment="1" applyProtection="1">
      <alignment horizontal="center" vertical="center" wrapText="1"/>
      <protection hidden="1"/>
    </xf>
    <xf numFmtId="0" fontId="23" fillId="17" borderId="49" xfId="7" applyNumberFormat="1" applyFont="1" applyFill="1" applyBorder="1" applyAlignment="1" applyProtection="1">
      <alignment horizontal="center"/>
      <protection hidden="1"/>
    </xf>
    <xf numFmtId="0" fontId="23" fillId="17" borderId="32" xfId="7" applyNumberFormat="1" applyFont="1" applyFill="1" applyBorder="1" applyAlignment="1" applyProtection="1">
      <alignment horizontal="center"/>
      <protection hidden="1"/>
    </xf>
  </cellXfs>
  <cellStyles count="10">
    <cellStyle name="60% - Accent1" xfId="4" builtinId="32"/>
    <cellStyle name="Accent6" xfId="5" builtinId="49"/>
    <cellStyle name="Comma" xfId="1" builtinId="3"/>
    <cellStyle name="Comma [0]" xfId="2" builtinId="6"/>
    <cellStyle name="Default" xfId="6"/>
    <cellStyle name="Excel Built-in Normal" xfId="7"/>
    <cellStyle name="Hyperlink" xfId="9" builtinId="8"/>
    <cellStyle name="Neutral" xfId="3" builtinId="28"/>
    <cellStyle name="Normal" xfId="0" builtinId="0"/>
    <cellStyle name="Normal 4" xfId="8"/>
  </cellStyles>
  <dxfs count="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GBox"/>
</file>

<file path=xl/ctrlProps/ctrlProp10.xml><?xml version="1.0" encoding="utf-8"?>
<formControlPr xmlns="http://schemas.microsoft.com/office/spreadsheetml/2009/9/main" objectType="GBox"/>
</file>

<file path=xl/ctrlProps/ctrlProp11.xml><?xml version="1.0" encoding="utf-8"?>
<formControlPr xmlns="http://schemas.microsoft.com/office/spreadsheetml/2009/9/main" objectType="GBox"/>
</file>

<file path=xl/ctrlProps/ctrlProp12.xml><?xml version="1.0" encoding="utf-8"?>
<formControlPr xmlns="http://schemas.microsoft.com/office/spreadsheetml/2009/9/main" objectType="Spin" dx="16" fmlaLink="cari" max="500" min="1" page="10"/>
</file>

<file path=xl/ctrlProps/ctrlProp13.xml><?xml version="1.0" encoding="utf-8"?>
<formControlPr xmlns="http://schemas.microsoft.com/office/spreadsheetml/2009/9/main" objectType="GBox"/>
</file>

<file path=xl/ctrlProps/ctrlProp14.xml><?xml version="1.0" encoding="utf-8"?>
<formControlPr xmlns="http://schemas.microsoft.com/office/spreadsheetml/2009/9/main" objectType="GBox"/>
</file>

<file path=xl/ctrlProps/ctrlProp15.xml><?xml version="1.0" encoding="utf-8"?>
<formControlPr xmlns="http://schemas.microsoft.com/office/spreadsheetml/2009/9/main" objectType="GBox"/>
</file>

<file path=xl/ctrlProps/ctrlProp16.xml><?xml version="1.0" encoding="utf-8"?>
<formControlPr xmlns="http://schemas.microsoft.com/office/spreadsheetml/2009/9/main" objectType="GBox"/>
</file>

<file path=xl/ctrlProps/ctrlProp17.xml><?xml version="1.0" encoding="utf-8"?>
<formControlPr xmlns="http://schemas.microsoft.com/office/spreadsheetml/2009/9/main" objectType="GBox"/>
</file>

<file path=xl/ctrlProps/ctrlProp18.xml><?xml version="1.0" encoding="utf-8"?>
<formControlPr xmlns="http://schemas.microsoft.com/office/spreadsheetml/2009/9/main" objectType="GBox"/>
</file>

<file path=xl/ctrlProps/ctrlProp19.xml><?xml version="1.0" encoding="utf-8"?>
<formControlPr xmlns="http://schemas.microsoft.com/office/spreadsheetml/2009/9/main" objectType="GBox"/>
</file>

<file path=xl/ctrlProps/ctrlProp20.xml><?xml version="1.0" encoding="utf-8"?>
<formControlPr xmlns="http://schemas.microsoft.com/office/spreadsheetml/2009/9/main" objectType="GBox"/>
</file>

<file path=xl/ctrlProps/ctrlProp21.xml><?xml version="1.0" encoding="utf-8"?>
<formControlPr xmlns="http://schemas.microsoft.com/office/spreadsheetml/2009/9/main" objectType="GBox"/>
</file>

<file path=xl/ctrlProps/ctrlProp22.xml><?xml version="1.0" encoding="utf-8"?>
<formControlPr xmlns="http://schemas.microsoft.com/office/spreadsheetml/2009/9/main" objectType="GBox"/>
</file>

<file path=xl/ctrlProps/ctrlProp23.xml><?xml version="1.0" encoding="utf-8"?>
<formControlPr xmlns="http://schemas.microsoft.com/office/spreadsheetml/2009/9/main" objectType="GBox"/>
</file>

<file path=xl/ctrlProps/ctrlProp24.xml><?xml version="1.0" encoding="utf-8"?>
<formControlPr xmlns="http://schemas.microsoft.com/office/spreadsheetml/2009/9/main" objectType="GBox"/>
</file>

<file path=xl/ctrlProps/ctrlProp25.xml><?xml version="1.0" encoding="utf-8"?>
<formControlPr xmlns="http://schemas.microsoft.com/office/spreadsheetml/2009/9/main" objectType="GBox"/>
</file>

<file path=xl/ctrlProps/ctrlProp26.xml><?xml version="1.0" encoding="utf-8"?>
<formControlPr xmlns="http://schemas.microsoft.com/office/spreadsheetml/2009/9/main" objectType="GBox"/>
</file>

<file path=xl/ctrlProps/ctrlProp27.xml><?xml version="1.0" encoding="utf-8"?>
<formControlPr xmlns="http://schemas.microsoft.com/office/spreadsheetml/2009/9/main" objectType="GBox"/>
</file>

<file path=xl/ctrlProps/ctrlProp28.xml><?xml version="1.0" encoding="utf-8"?>
<formControlPr xmlns="http://schemas.microsoft.com/office/spreadsheetml/2009/9/main" objectType="GBox"/>
</file>

<file path=xl/ctrlProps/ctrlProp29.xml><?xml version="1.0" encoding="utf-8"?>
<formControlPr xmlns="http://schemas.microsoft.com/office/spreadsheetml/2009/9/main" objectType="GBox"/>
</file>

<file path=xl/ctrlProps/ctrlProp30.xml><?xml version="1.0" encoding="utf-8"?>
<formControlPr xmlns="http://schemas.microsoft.com/office/spreadsheetml/2009/9/main" objectType="GBox"/>
</file>

<file path=xl/ctrlProps/ctrlProp31.xml><?xml version="1.0" encoding="utf-8"?>
<formControlPr xmlns="http://schemas.microsoft.com/office/spreadsheetml/2009/9/main" objectType="GBox"/>
</file>

<file path=xl/ctrlProps/ctrlProp32.xml><?xml version="1.0" encoding="utf-8"?>
<formControlPr xmlns="http://schemas.microsoft.com/office/spreadsheetml/2009/9/main" objectType="GBox"/>
</file>

<file path=xl/ctrlProps/ctrlProp33.xml><?xml version="1.0" encoding="utf-8"?>
<formControlPr xmlns="http://schemas.microsoft.com/office/spreadsheetml/2009/9/main" objectType="GBox"/>
</file>

<file path=xl/ctrlProps/ctrlProp34.xml><?xml version="1.0" encoding="utf-8"?>
<formControlPr xmlns="http://schemas.microsoft.com/office/spreadsheetml/2009/9/main" objectType="GBox"/>
</file>

<file path=xl/ctrlProps/ctrlProp35.xml><?xml version="1.0" encoding="utf-8"?>
<formControlPr xmlns="http://schemas.microsoft.com/office/spreadsheetml/2009/9/main" objectType="GBox"/>
</file>

<file path=xl/ctrlProps/ctrlProp36.xml><?xml version="1.0" encoding="utf-8"?>
<formControlPr xmlns="http://schemas.microsoft.com/office/spreadsheetml/2009/9/main" objectType="GBox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GBox"/>
</file>

<file path=xl/ctrlProps/ctrlProp39.xml><?xml version="1.0" encoding="utf-8"?>
<formControlPr xmlns="http://schemas.microsoft.com/office/spreadsheetml/2009/9/main" objectType="GBox"/>
</file>

<file path=xl/ctrlProps/ctrlProp40.xml><?xml version="1.0" encoding="utf-8"?>
<formControlPr xmlns="http://schemas.microsoft.com/office/spreadsheetml/2009/9/main" objectType="GBox"/>
</file>

<file path=xl/ctrlProps/ctrlProp41.xml><?xml version="1.0" encoding="utf-8"?>
<formControlPr xmlns="http://schemas.microsoft.com/office/spreadsheetml/2009/9/main" objectType="GBox"/>
</file>

<file path=xl/ctrlProps/ctrlProp42.xml><?xml version="1.0" encoding="utf-8"?>
<formControlPr xmlns="http://schemas.microsoft.com/office/spreadsheetml/2009/9/main" objectType="GBox"/>
</file>

<file path=xl/ctrlProps/ctrlProp43.xml><?xml version="1.0" encoding="utf-8"?>
<formControlPr xmlns="http://schemas.microsoft.com/office/spreadsheetml/2009/9/main" objectType="GBox"/>
</file>

<file path=xl/ctrlProps/ctrlProp44.xml><?xml version="1.0" encoding="utf-8"?>
<formControlPr xmlns="http://schemas.microsoft.com/office/spreadsheetml/2009/9/main" objectType="GBox"/>
</file>

<file path=xl/ctrlProps/ctrlProp45.xml><?xml version="1.0" encoding="utf-8"?>
<formControlPr xmlns="http://schemas.microsoft.com/office/spreadsheetml/2009/9/main" objectType="GBox"/>
</file>

<file path=xl/ctrlProps/ctrlProp46.xml><?xml version="1.0" encoding="utf-8"?>
<formControlPr xmlns="http://schemas.microsoft.com/office/spreadsheetml/2009/9/main" objectType="GBox"/>
</file>

<file path=xl/ctrlProps/ctrlProp47.xml><?xml version="1.0" encoding="utf-8"?>
<formControlPr xmlns="http://schemas.microsoft.com/office/spreadsheetml/2009/9/main" objectType="GBox"/>
</file>

<file path=xl/ctrlProps/ctrlProp48.xml><?xml version="1.0" encoding="utf-8"?>
<formControlPr xmlns="http://schemas.microsoft.com/office/spreadsheetml/2009/9/main" objectType="GBox"/>
</file>

<file path=xl/ctrlProps/ctrlProp49.xml><?xml version="1.0" encoding="utf-8"?>
<formControlPr xmlns="http://schemas.microsoft.com/office/spreadsheetml/2009/9/main" objectType="GBox"/>
</file>

<file path=xl/ctrlProps/ctrlProp50.xml><?xml version="1.0" encoding="utf-8"?>
<formControlPr xmlns="http://schemas.microsoft.com/office/spreadsheetml/2009/9/main" objectType="GBox"/>
</file>

<file path=xl/ctrlProps/ctrlProp51.xml><?xml version="1.0" encoding="utf-8"?>
<formControlPr xmlns="http://schemas.microsoft.com/office/spreadsheetml/2009/9/main" objectType="GBox"/>
</file>

<file path=xl/ctrlProps/ctrlProp52.xml><?xml version="1.0" encoding="utf-8"?>
<formControlPr xmlns="http://schemas.microsoft.com/office/spreadsheetml/2009/9/main" objectType="GBox"/>
</file>

<file path=xl/ctrlProps/ctrlProp53.xml><?xml version="1.0" encoding="utf-8"?>
<formControlPr xmlns="http://schemas.microsoft.com/office/spreadsheetml/2009/9/main" objectType="GBox"/>
</file>

<file path=xl/ctrlProps/ctrlProp54.xml><?xml version="1.0" encoding="utf-8"?>
<formControlPr xmlns="http://schemas.microsoft.com/office/spreadsheetml/2009/9/main" objectType="GBox"/>
</file>

<file path=xl/ctrlProps/ctrlProp55.xml><?xml version="1.0" encoding="utf-8"?>
<formControlPr xmlns="http://schemas.microsoft.com/office/spreadsheetml/2009/9/main" objectType="GBox"/>
</file>

<file path=xl/ctrlProps/ctrlProp56.xml><?xml version="1.0" encoding="utf-8"?>
<formControlPr xmlns="http://schemas.microsoft.com/office/spreadsheetml/2009/9/main" objectType="GBox"/>
</file>

<file path=xl/ctrlProps/ctrlProp57.xml><?xml version="1.0" encoding="utf-8"?>
<formControlPr xmlns="http://schemas.microsoft.com/office/spreadsheetml/2009/9/main" objectType="GBox"/>
</file>

<file path=xl/ctrlProps/ctrlProp58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I NILAI RAPOR'!A1"/><Relationship Id="rId7" Type="http://schemas.openxmlformats.org/officeDocument/2006/relationships/hyperlink" Target="#REKAP!A1"/><Relationship Id="rId2" Type="http://schemas.openxmlformats.org/officeDocument/2006/relationships/hyperlink" Target="#BIODATA!A1"/><Relationship Id="rId1" Type="http://schemas.openxmlformats.org/officeDocument/2006/relationships/hyperlink" Target="https://www.facebook.com/lidain" TargetMode="External"/><Relationship Id="rId6" Type="http://schemas.openxmlformats.org/officeDocument/2006/relationships/hyperlink" Target="#Cetak!A1"/><Relationship Id="rId5" Type="http://schemas.openxmlformats.org/officeDocument/2006/relationships/hyperlink" Target="#'I NILAI UN'!A1"/><Relationship Id="rId4" Type="http://schemas.openxmlformats.org/officeDocument/2006/relationships/hyperlink" Target="#'I NILAI SEKOLAH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.png"/><Relationship Id="rId4" Type="http://schemas.openxmlformats.org/officeDocument/2006/relationships/hyperlink" Target="#Cetak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B3'!A1"/><Relationship Id="rId13" Type="http://schemas.openxmlformats.org/officeDocument/2006/relationships/hyperlink" Target="#'A5'!A1"/><Relationship Id="rId18" Type="http://schemas.openxmlformats.org/officeDocument/2006/relationships/hyperlink" Target="#'C3'!A1"/><Relationship Id="rId3" Type="http://schemas.openxmlformats.org/officeDocument/2006/relationships/hyperlink" Target="#Aa!A1"/><Relationship Id="rId21" Type="http://schemas.openxmlformats.org/officeDocument/2006/relationships/image" Target="../media/image3.png"/><Relationship Id="rId7" Type="http://schemas.openxmlformats.org/officeDocument/2006/relationships/hyperlink" Target="#'A2'!A1"/><Relationship Id="rId12" Type="http://schemas.openxmlformats.org/officeDocument/2006/relationships/hyperlink" Target="#'A4'!A1"/><Relationship Id="rId17" Type="http://schemas.openxmlformats.org/officeDocument/2006/relationships/hyperlink" Target="#'B2'!A1"/><Relationship Id="rId2" Type="http://schemas.openxmlformats.org/officeDocument/2006/relationships/image" Target="../media/image2.png"/><Relationship Id="rId16" Type="http://schemas.openxmlformats.org/officeDocument/2006/relationships/hyperlink" Target="#'B1'!A1"/><Relationship Id="rId20" Type="http://schemas.openxmlformats.org/officeDocument/2006/relationships/hyperlink" Target="#MENU!A1"/><Relationship Id="rId1" Type="http://schemas.openxmlformats.org/officeDocument/2006/relationships/hyperlink" Target="#HELP!A1"/><Relationship Id="rId6" Type="http://schemas.openxmlformats.org/officeDocument/2006/relationships/hyperlink" Target="#Ad!A1"/><Relationship Id="rId11" Type="http://schemas.openxmlformats.org/officeDocument/2006/relationships/hyperlink" Target="#'A3'!A1"/><Relationship Id="rId24" Type="http://schemas.openxmlformats.org/officeDocument/2006/relationships/image" Target="../media/image1.png"/><Relationship Id="rId5" Type="http://schemas.openxmlformats.org/officeDocument/2006/relationships/hyperlink" Target="#Ac!A1"/><Relationship Id="rId15" Type="http://schemas.openxmlformats.org/officeDocument/2006/relationships/hyperlink" Target="#'A7'!A1"/><Relationship Id="rId23" Type="http://schemas.openxmlformats.org/officeDocument/2006/relationships/hyperlink" Target="#Cetak!A1"/><Relationship Id="rId10" Type="http://schemas.openxmlformats.org/officeDocument/2006/relationships/hyperlink" Target="#'C2'!A1"/><Relationship Id="rId19" Type="http://schemas.openxmlformats.org/officeDocument/2006/relationships/hyperlink" Target="#'C4'!A1"/><Relationship Id="rId4" Type="http://schemas.openxmlformats.org/officeDocument/2006/relationships/hyperlink" Target="#Ab!A1"/><Relationship Id="rId9" Type="http://schemas.openxmlformats.org/officeDocument/2006/relationships/hyperlink" Target="#'C1'!A1"/><Relationship Id="rId14" Type="http://schemas.openxmlformats.org/officeDocument/2006/relationships/hyperlink" Target="#'A6'!A1"/><Relationship Id="rId22" Type="http://schemas.openxmlformats.org/officeDocument/2006/relationships/hyperlink" Target="#REKAP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.png"/><Relationship Id="rId4" Type="http://schemas.openxmlformats.org/officeDocument/2006/relationships/hyperlink" Target="#Cetak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.png"/><Relationship Id="rId4" Type="http://schemas.openxmlformats.org/officeDocument/2006/relationships/hyperlink" Target="#Cetak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Cetak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I NILAI RAPOR'!A1"/><Relationship Id="rId3" Type="http://schemas.openxmlformats.org/officeDocument/2006/relationships/image" Target="../media/image9.png"/><Relationship Id="rId7" Type="http://schemas.openxmlformats.org/officeDocument/2006/relationships/image" Target="../media/image11.png"/><Relationship Id="rId2" Type="http://schemas.openxmlformats.org/officeDocument/2006/relationships/image" Target="../media/image8.png"/><Relationship Id="rId1" Type="http://schemas.openxmlformats.org/officeDocument/2006/relationships/image" Target="../media/image7.gif"/><Relationship Id="rId6" Type="http://schemas.openxmlformats.org/officeDocument/2006/relationships/image" Target="../media/image10.png"/><Relationship Id="rId11" Type="http://schemas.openxmlformats.org/officeDocument/2006/relationships/image" Target="../media/image13.png"/><Relationship Id="rId5" Type="http://schemas.openxmlformats.org/officeDocument/2006/relationships/hyperlink" Target="#MENU!A1"/><Relationship Id="rId10" Type="http://schemas.openxmlformats.org/officeDocument/2006/relationships/image" Target="../media/image12.png"/><Relationship Id="rId4" Type="http://schemas.openxmlformats.org/officeDocument/2006/relationships/image" Target="../media/image1.png"/><Relationship Id="rId9" Type="http://schemas.openxmlformats.org/officeDocument/2006/relationships/hyperlink" Target="#DATALEGER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4.png"/><Relationship Id="rId4" Type="http://schemas.openxmlformats.org/officeDocument/2006/relationships/hyperlink" Target="#Cetak!A1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25</xdr:row>
      <xdr:rowOff>28575</xdr:rowOff>
    </xdr:from>
    <xdr:to>
      <xdr:col>12</xdr:col>
      <xdr:colOff>1552575</xdr:colOff>
      <xdr:row>31</xdr:row>
      <xdr:rowOff>257174</xdr:rowOff>
    </xdr:to>
    <xdr:sp macro="" textlink="">
      <xdr:nvSpPr>
        <xdr:cNvPr id="2" name="Rounded Rectangle 1">
          <a:hlinkClick xmlns:r="http://schemas.openxmlformats.org/officeDocument/2006/relationships" r:id="rId1" tooltip="Facebook Lidain Asel (Maulidaini)"/>
        </xdr:cNvPr>
        <xdr:cNvSpPr/>
      </xdr:nvSpPr>
      <xdr:spPr>
        <a:xfrm>
          <a:off x="4724400" y="4953000"/>
          <a:ext cx="2695575" cy="1428749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/>
            <a:t>Saat</a:t>
          </a:r>
          <a:r>
            <a:rPr lang="en-US" sz="1000" baseline="0"/>
            <a:t> membuka Aplikasi Ini akan Keluar Security Warning : Maka Klik Enable Macro atau Enable Content Agar Macronya Bisa Jalan.</a:t>
          </a:r>
        </a:p>
        <a:p>
          <a:pPr algn="l"/>
          <a:r>
            <a:rPr lang="en-US" sz="1000" baseline="0"/>
            <a:t>Bila ada Kendala Hubungi : Maulidaini, S.Pd.I</a:t>
          </a:r>
        </a:p>
        <a:p>
          <a:pPr algn="l"/>
          <a:r>
            <a:rPr lang="en-US" sz="1000" baseline="0"/>
            <a:t>CP : 085260362200</a:t>
          </a:r>
        </a:p>
        <a:p>
          <a:pPr algn="l"/>
          <a:r>
            <a:rPr lang="en-US" sz="1000" baseline="0"/>
            <a:t>Fb : Lidain Asel </a:t>
          </a:r>
          <a:endParaRPr lang="en-US" sz="1000"/>
        </a:p>
      </xdr:txBody>
    </xdr:sp>
    <xdr:clientData/>
  </xdr:twoCellAnchor>
  <xdr:twoCellAnchor>
    <xdr:from>
      <xdr:col>2</xdr:col>
      <xdr:colOff>238125</xdr:colOff>
      <xdr:row>24</xdr:row>
      <xdr:rowOff>247650</xdr:rowOff>
    </xdr:from>
    <xdr:to>
      <xdr:col>5</xdr:col>
      <xdr:colOff>409575</xdr:colOff>
      <xdr:row>26</xdr:row>
      <xdr:rowOff>57150</xdr:rowOff>
    </xdr:to>
    <xdr:sp macro="" textlink="">
      <xdr:nvSpPr>
        <xdr:cNvPr id="9" name="Rectangle 8">
          <a:hlinkClick xmlns:r="http://schemas.openxmlformats.org/officeDocument/2006/relationships" r:id="rId2" tooltip="KLIK"/>
        </xdr:cNvPr>
        <xdr:cNvSpPr/>
      </xdr:nvSpPr>
      <xdr:spPr bwMode="auto">
        <a:xfrm>
          <a:off x="1000125" y="5076825"/>
          <a:ext cx="1504950" cy="3143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/>
          <a:r>
            <a:rPr lang="en-US" sz="1100" b="1">
              <a:effectLst/>
              <a:latin typeface="+mn-lt"/>
              <a:ea typeface="+mn-ea"/>
              <a:cs typeface="+mn-cs"/>
            </a:rPr>
            <a:t>INPUT BIODATA SISWA</a:t>
          </a:r>
          <a:endParaRPr lang="en-US">
            <a:effectLst/>
          </a:endParaRPr>
        </a:p>
      </xdr:txBody>
    </xdr:sp>
    <xdr:clientData/>
  </xdr:twoCellAnchor>
  <xdr:twoCellAnchor>
    <xdr:from>
      <xdr:col>2</xdr:col>
      <xdr:colOff>247650</xdr:colOff>
      <xdr:row>26</xdr:row>
      <xdr:rowOff>95250</xdr:rowOff>
    </xdr:from>
    <xdr:to>
      <xdr:col>5</xdr:col>
      <xdr:colOff>419100</xdr:colOff>
      <xdr:row>28</xdr:row>
      <xdr:rowOff>9525</xdr:rowOff>
    </xdr:to>
    <xdr:sp macro="" textlink="">
      <xdr:nvSpPr>
        <xdr:cNvPr id="10" name="Rectangle 9">
          <a:hlinkClick xmlns:r="http://schemas.openxmlformats.org/officeDocument/2006/relationships" r:id="rId3" tooltip="KLIK"/>
        </xdr:cNvPr>
        <xdr:cNvSpPr/>
      </xdr:nvSpPr>
      <xdr:spPr bwMode="auto">
        <a:xfrm>
          <a:off x="1009650" y="5429250"/>
          <a:ext cx="1504950" cy="3143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eaLnBrk="1" fontAlgn="auto" latinLnBrk="0" hangingPunct="1"/>
          <a:r>
            <a:rPr lang="en-US" sz="1100" b="1">
              <a:effectLst/>
              <a:latin typeface="+mn-lt"/>
              <a:ea typeface="+mn-ea"/>
              <a:cs typeface="+mn-cs"/>
            </a:rPr>
            <a:t>INPUT NILAI</a:t>
          </a:r>
          <a:r>
            <a:rPr lang="en-US" sz="1100" b="1" baseline="0">
              <a:effectLst/>
              <a:latin typeface="+mn-lt"/>
              <a:ea typeface="+mn-ea"/>
              <a:cs typeface="+mn-cs"/>
            </a:rPr>
            <a:t> RAPOR</a:t>
          </a:r>
          <a:endParaRPr lang="en-US">
            <a:effectLst/>
          </a:endParaRPr>
        </a:p>
      </xdr:txBody>
    </xdr:sp>
    <xdr:clientData/>
  </xdr:twoCellAnchor>
  <xdr:twoCellAnchor>
    <xdr:from>
      <xdr:col>2</xdr:col>
      <xdr:colOff>247650</xdr:colOff>
      <xdr:row>28</xdr:row>
      <xdr:rowOff>47625</xdr:rowOff>
    </xdr:from>
    <xdr:to>
      <xdr:col>5</xdr:col>
      <xdr:colOff>419100</xdr:colOff>
      <xdr:row>29</xdr:row>
      <xdr:rowOff>161925</xdr:rowOff>
    </xdr:to>
    <xdr:sp macro="" textlink="">
      <xdr:nvSpPr>
        <xdr:cNvPr id="11" name="Rectangle 10">
          <a:hlinkClick xmlns:r="http://schemas.openxmlformats.org/officeDocument/2006/relationships" r:id="rId4" tooltip="KLIK"/>
        </xdr:cNvPr>
        <xdr:cNvSpPr/>
      </xdr:nvSpPr>
      <xdr:spPr bwMode="auto">
        <a:xfrm>
          <a:off x="1009650" y="5781675"/>
          <a:ext cx="1504950" cy="3143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r>
            <a:rPr lang="en-US" sz="1100" b="1">
              <a:effectLst/>
              <a:latin typeface="+mn-lt"/>
              <a:ea typeface="+mn-ea"/>
              <a:cs typeface="+mn-cs"/>
            </a:rPr>
            <a:t>INPUT NILAI US/USBN</a:t>
          </a:r>
          <a:endParaRPr lang="en-US">
            <a:effectLst/>
          </a:endParaRPr>
        </a:p>
      </xdr:txBody>
    </xdr:sp>
    <xdr:clientData/>
  </xdr:twoCellAnchor>
  <xdr:twoCellAnchor>
    <xdr:from>
      <xdr:col>2</xdr:col>
      <xdr:colOff>247650</xdr:colOff>
      <xdr:row>30</xdr:row>
      <xdr:rowOff>0</xdr:rowOff>
    </xdr:from>
    <xdr:to>
      <xdr:col>5</xdr:col>
      <xdr:colOff>419100</xdr:colOff>
      <xdr:row>31</xdr:row>
      <xdr:rowOff>114300</xdr:rowOff>
    </xdr:to>
    <xdr:sp macro="" textlink="">
      <xdr:nvSpPr>
        <xdr:cNvPr id="12" name="Rectangle 11">
          <a:hlinkClick xmlns:r="http://schemas.openxmlformats.org/officeDocument/2006/relationships" r:id="rId5" tooltip="KLIK"/>
        </xdr:cNvPr>
        <xdr:cNvSpPr/>
      </xdr:nvSpPr>
      <xdr:spPr bwMode="auto">
        <a:xfrm>
          <a:off x="1009650" y="6134100"/>
          <a:ext cx="1504950" cy="3143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eaLnBrk="1" fontAlgn="auto" latinLnBrk="0" hangingPunct="1"/>
          <a:r>
            <a:rPr lang="en-US" b="1">
              <a:effectLst/>
            </a:rPr>
            <a:t>INPUT NILAI UN</a:t>
          </a:r>
        </a:p>
      </xdr:txBody>
    </xdr:sp>
    <xdr:clientData/>
  </xdr:twoCellAnchor>
  <xdr:twoCellAnchor>
    <xdr:from>
      <xdr:col>6</xdr:col>
      <xdr:colOff>200025</xdr:colOff>
      <xdr:row>25</xdr:row>
      <xdr:rowOff>76200</xdr:rowOff>
    </xdr:from>
    <xdr:to>
      <xdr:col>8</xdr:col>
      <xdr:colOff>485775</xdr:colOff>
      <xdr:row>28</xdr:row>
      <xdr:rowOff>19050</xdr:rowOff>
    </xdr:to>
    <xdr:sp macro="" textlink="">
      <xdr:nvSpPr>
        <xdr:cNvPr id="13" name="Rectangle 12">
          <a:hlinkClick xmlns:r="http://schemas.openxmlformats.org/officeDocument/2006/relationships" r:id="rId6" tooltip="KLIK"/>
        </xdr:cNvPr>
        <xdr:cNvSpPr/>
      </xdr:nvSpPr>
      <xdr:spPr bwMode="auto">
        <a:xfrm>
          <a:off x="2905125" y="5210175"/>
          <a:ext cx="1504950" cy="5429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/>
          <a:r>
            <a:rPr lang="en-US" sz="1100" b="1">
              <a:effectLst/>
              <a:latin typeface="+mn-lt"/>
              <a:ea typeface="+mn-ea"/>
              <a:cs typeface="+mn-cs"/>
            </a:rPr>
            <a:t>CETAK SHUN/SKHUN</a:t>
          </a:r>
          <a:endParaRPr lang="en-US">
            <a:effectLst/>
          </a:endParaRPr>
        </a:p>
      </xdr:txBody>
    </xdr:sp>
    <xdr:clientData/>
  </xdr:twoCellAnchor>
  <xdr:twoCellAnchor>
    <xdr:from>
      <xdr:col>6</xdr:col>
      <xdr:colOff>200025</xdr:colOff>
      <xdr:row>28</xdr:row>
      <xdr:rowOff>95250</xdr:rowOff>
    </xdr:from>
    <xdr:to>
      <xdr:col>8</xdr:col>
      <xdr:colOff>485775</xdr:colOff>
      <xdr:row>31</xdr:row>
      <xdr:rowOff>38100</xdr:rowOff>
    </xdr:to>
    <xdr:sp macro="" textlink="">
      <xdr:nvSpPr>
        <xdr:cNvPr id="14" name="Rectangle 13">
          <a:hlinkClick xmlns:r="http://schemas.openxmlformats.org/officeDocument/2006/relationships" r:id="rId7" tooltip="KLIK"/>
        </xdr:cNvPr>
        <xdr:cNvSpPr/>
      </xdr:nvSpPr>
      <xdr:spPr bwMode="auto">
        <a:xfrm>
          <a:off x="2905125" y="5829300"/>
          <a:ext cx="1504950" cy="5429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/>
          <a:r>
            <a:rPr lang="en-US" sz="1100" b="1">
              <a:effectLst/>
              <a:latin typeface="+mn-lt"/>
              <a:ea typeface="+mn-ea"/>
              <a:cs typeface="+mn-cs"/>
            </a:rPr>
            <a:t>DAFTAR KOLEKTIF NILAI RAPOR/LEGER</a:t>
          </a:r>
          <a:endParaRPr lang="en-US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23</xdr:row>
          <xdr:rowOff>85725</xdr:rowOff>
        </xdr:from>
        <xdr:to>
          <xdr:col>8</xdr:col>
          <xdr:colOff>581025</xdr:colOff>
          <xdr:row>32</xdr:row>
          <xdr:rowOff>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657227</xdr:colOff>
      <xdr:row>0</xdr:row>
      <xdr:rowOff>161925</xdr:rowOff>
    </xdr:from>
    <xdr:to>
      <xdr:col>2</xdr:col>
      <xdr:colOff>790575</xdr:colOff>
      <xdr:row>1</xdr:row>
      <xdr:rowOff>114300</xdr:rowOff>
    </xdr:to>
    <xdr:sp macro="" textlink="">
      <xdr:nvSpPr>
        <xdr:cNvPr id="3" name="Chevron 2">
          <a:hlinkClick xmlns:r="http://schemas.openxmlformats.org/officeDocument/2006/relationships" r:id="rId1" tooltip="Mata Pelajaran"/>
        </xdr:cNvPr>
        <xdr:cNvSpPr/>
      </xdr:nvSpPr>
      <xdr:spPr bwMode="auto">
        <a:xfrm>
          <a:off x="1162052" y="161925"/>
          <a:ext cx="10667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0</xdr:col>
      <xdr:colOff>333376</xdr:colOff>
      <xdr:row>0</xdr:row>
      <xdr:rowOff>161925</xdr:rowOff>
    </xdr:from>
    <xdr:to>
      <xdr:col>1</xdr:col>
      <xdr:colOff>803543</xdr:colOff>
      <xdr:row>1</xdr:row>
      <xdr:rowOff>114300</xdr:rowOff>
    </xdr:to>
    <xdr:sp macro="" textlink="">
      <xdr:nvSpPr>
        <xdr:cNvPr id="4" name="Chevron 3">
          <a:hlinkClick xmlns:r="http://schemas.openxmlformats.org/officeDocument/2006/relationships" r:id="rId2" tooltip="Home"/>
        </xdr:cNvPr>
        <xdr:cNvSpPr/>
      </xdr:nvSpPr>
      <xdr:spPr bwMode="auto">
        <a:xfrm>
          <a:off x="333376" y="161925"/>
          <a:ext cx="974992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2</xdr:col>
      <xdr:colOff>619127</xdr:colOff>
      <xdr:row>0</xdr:row>
      <xdr:rowOff>161925</xdr:rowOff>
    </xdr:from>
    <xdr:to>
      <xdr:col>3</xdr:col>
      <xdr:colOff>828675</xdr:colOff>
      <xdr:row>1</xdr:row>
      <xdr:rowOff>114300</xdr:rowOff>
    </xdr:to>
    <xdr:sp macro="" textlink="">
      <xdr:nvSpPr>
        <xdr:cNvPr id="5" name="Chevron 4">
          <a:hlinkClick xmlns:r="http://schemas.openxmlformats.org/officeDocument/2006/relationships" r:id="rId3" tooltip="Rekap (LEGER)"/>
        </xdr:cNvPr>
        <xdr:cNvSpPr/>
      </xdr:nvSpPr>
      <xdr:spPr bwMode="auto">
        <a:xfrm>
          <a:off x="2057402" y="161925"/>
          <a:ext cx="11429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0</xdr:row>
          <xdr:rowOff>47625</xdr:rowOff>
        </xdr:from>
        <xdr:to>
          <xdr:col>4</xdr:col>
          <xdr:colOff>409575</xdr:colOff>
          <xdr:row>2</xdr:row>
          <xdr:rowOff>38100</xdr:rowOff>
        </xdr:to>
        <xdr:sp macro="" textlink="">
          <xdr:nvSpPr>
            <xdr:cNvPr id="4097" name="Group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657225</xdr:colOff>
      <xdr:row>0</xdr:row>
      <xdr:rowOff>152400</xdr:rowOff>
    </xdr:from>
    <xdr:to>
      <xdr:col>4</xdr:col>
      <xdr:colOff>371475</xdr:colOff>
      <xdr:row>1</xdr:row>
      <xdr:rowOff>104775</xdr:rowOff>
    </xdr:to>
    <xdr:sp macro="" textlink="">
      <xdr:nvSpPr>
        <xdr:cNvPr id="7" name="Chevron 6">
          <a:hlinkClick xmlns:r="http://schemas.openxmlformats.org/officeDocument/2006/relationships" r:id="rId4" tooltip="CETAK SHUS"/>
        </xdr:cNvPr>
        <xdr:cNvSpPr/>
      </xdr:nvSpPr>
      <xdr:spPr bwMode="auto">
        <a:xfrm>
          <a:off x="3028950" y="152400"/>
          <a:ext cx="11049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0</xdr:row>
          <xdr:rowOff>66675</xdr:rowOff>
        </xdr:from>
        <xdr:to>
          <xdr:col>4</xdr:col>
          <xdr:colOff>1200150</xdr:colOff>
          <xdr:row>2</xdr:row>
          <xdr:rowOff>28575</xdr:rowOff>
        </xdr:to>
        <xdr:sp macro="" textlink="">
          <xdr:nvSpPr>
            <xdr:cNvPr id="4098" name="Group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4</xdr:col>
      <xdr:colOff>590551</xdr:colOff>
      <xdr:row>0</xdr:row>
      <xdr:rowOff>157881</xdr:rowOff>
    </xdr:from>
    <xdr:to>
      <xdr:col>4</xdr:col>
      <xdr:colOff>1137845</xdr:colOff>
      <xdr:row>2</xdr:row>
      <xdr:rowOff>9850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2926" y="157881"/>
          <a:ext cx="547294" cy="5472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695324</xdr:colOff>
      <xdr:row>0</xdr:row>
      <xdr:rowOff>114300</xdr:rowOff>
    </xdr:from>
    <xdr:to>
      <xdr:col>9</xdr:col>
      <xdr:colOff>695324</xdr:colOff>
      <xdr:row>5</xdr:row>
      <xdr:rowOff>400050</xdr:rowOff>
    </xdr:to>
    <xdr:pic>
      <xdr:nvPicPr>
        <xdr:cNvPr id="19" name="Picture 18" descr="net2phone.png">
          <a:hlinkClick xmlns:r="http://schemas.openxmlformats.org/officeDocument/2006/relationships" r:id="rId1" tooltip="Tentang Saya (MAULIDAINI, S.Pd.I)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38899" y="114300"/>
          <a:ext cx="1038225" cy="876300"/>
        </a:xfrm>
        <a:prstGeom prst="rect">
          <a:avLst/>
        </a:prstGeom>
      </xdr:spPr>
    </xdr:pic>
    <xdr:clientData/>
  </xdr:twoCellAnchor>
  <xdr:twoCellAnchor>
    <xdr:from>
      <xdr:col>1</xdr:col>
      <xdr:colOff>66675</xdr:colOff>
      <xdr:row>9</xdr:row>
      <xdr:rowOff>28575</xdr:rowOff>
    </xdr:from>
    <xdr:to>
      <xdr:col>1</xdr:col>
      <xdr:colOff>1009650</xdr:colOff>
      <xdr:row>9</xdr:row>
      <xdr:rowOff>238125</xdr:rowOff>
    </xdr:to>
    <xdr:sp macro="" textlink="">
      <xdr:nvSpPr>
        <xdr:cNvPr id="21" name="Rectangle 20">
          <a:hlinkClick xmlns:r="http://schemas.openxmlformats.org/officeDocument/2006/relationships" r:id="rId3" tooltip="KLIK"/>
        </xdr:cNvPr>
        <xdr:cNvSpPr/>
      </xdr:nvSpPr>
      <xdr:spPr bwMode="auto">
        <a:xfrm>
          <a:off x="314325" y="17621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10</xdr:row>
      <xdr:rowOff>38100</xdr:rowOff>
    </xdr:from>
    <xdr:to>
      <xdr:col>1</xdr:col>
      <xdr:colOff>1009650</xdr:colOff>
      <xdr:row>10</xdr:row>
      <xdr:rowOff>247650</xdr:rowOff>
    </xdr:to>
    <xdr:sp macro="" textlink="">
      <xdr:nvSpPr>
        <xdr:cNvPr id="22" name="Rectangle 21">
          <a:hlinkClick xmlns:r="http://schemas.openxmlformats.org/officeDocument/2006/relationships" r:id="rId4" tooltip="KLIK"/>
        </xdr:cNvPr>
        <xdr:cNvSpPr/>
      </xdr:nvSpPr>
      <xdr:spPr bwMode="auto">
        <a:xfrm>
          <a:off x="314325" y="204787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11</xdr:row>
      <xdr:rowOff>38100</xdr:rowOff>
    </xdr:from>
    <xdr:to>
      <xdr:col>1</xdr:col>
      <xdr:colOff>1009650</xdr:colOff>
      <xdr:row>11</xdr:row>
      <xdr:rowOff>247650</xdr:rowOff>
    </xdr:to>
    <xdr:sp macro="" textlink="">
      <xdr:nvSpPr>
        <xdr:cNvPr id="23" name="Rectangle 22">
          <a:hlinkClick xmlns:r="http://schemas.openxmlformats.org/officeDocument/2006/relationships" r:id="rId5" tooltip="KLIK"/>
        </xdr:cNvPr>
        <xdr:cNvSpPr/>
      </xdr:nvSpPr>
      <xdr:spPr bwMode="auto">
        <a:xfrm>
          <a:off x="314325" y="232410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12</xdr:row>
      <xdr:rowOff>38100</xdr:rowOff>
    </xdr:from>
    <xdr:to>
      <xdr:col>1</xdr:col>
      <xdr:colOff>1009650</xdr:colOff>
      <xdr:row>12</xdr:row>
      <xdr:rowOff>247650</xdr:rowOff>
    </xdr:to>
    <xdr:sp macro="" textlink="">
      <xdr:nvSpPr>
        <xdr:cNvPr id="24" name="Rectangle 23">
          <a:hlinkClick xmlns:r="http://schemas.openxmlformats.org/officeDocument/2006/relationships" r:id="rId6" tooltip="KLIK"/>
        </xdr:cNvPr>
        <xdr:cNvSpPr/>
      </xdr:nvSpPr>
      <xdr:spPr bwMode="auto">
        <a:xfrm>
          <a:off x="314325" y="26003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13</xdr:row>
      <xdr:rowOff>28575</xdr:rowOff>
    </xdr:from>
    <xdr:to>
      <xdr:col>1</xdr:col>
      <xdr:colOff>1009650</xdr:colOff>
      <xdr:row>13</xdr:row>
      <xdr:rowOff>238125</xdr:rowOff>
    </xdr:to>
    <xdr:sp macro="" textlink="">
      <xdr:nvSpPr>
        <xdr:cNvPr id="25" name="Rectangle 24">
          <a:hlinkClick xmlns:r="http://schemas.openxmlformats.org/officeDocument/2006/relationships" r:id="rId7" tooltip="KLIK"/>
        </xdr:cNvPr>
        <xdr:cNvSpPr/>
      </xdr:nvSpPr>
      <xdr:spPr bwMode="auto">
        <a:xfrm>
          <a:off x="314325" y="28670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9</xdr:row>
      <xdr:rowOff>28575</xdr:rowOff>
    </xdr:from>
    <xdr:to>
      <xdr:col>8</xdr:col>
      <xdr:colOff>990600</xdr:colOff>
      <xdr:row>9</xdr:row>
      <xdr:rowOff>238125</xdr:rowOff>
    </xdr:to>
    <xdr:sp macro="" textlink="">
      <xdr:nvSpPr>
        <xdr:cNvPr id="26" name="Rectangle 25">
          <a:hlinkClick xmlns:r="http://schemas.openxmlformats.org/officeDocument/2006/relationships" r:id="rId8" tooltip="KLIK"/>
        </xdr:cNvPr>
        <xdr:cNvSpPr/>
      </xdr:nvSpPr>
      <xdr:spPr bwMode="auto">
        <a:xfrm>
          <a:off x="4705350" y="17621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10</xdr:row>
      <xdr:rowOff>38100</xdr:rowOff>
    </xdr:from>
    <xdr:to>
      <xdr:col>8</xdr:col>
      <xdr:colOff>990600</xdr:colOff>
      <xdr:row>10</xdr:row>
      <xdr:rowOff>247650</xdr:rowOff>
    </xdr:to>
    <xdr:sp macro="" textlink="">
      <xdr:nvSpPr>
        <xdr:cNvPr id="27" name="Rectangle 26">
          <a:hlinkClick xmlns:r="http://schemas.openxmlformats.org/officeDocument/2006/relationships" r:id="rId9" tooltip="KLIK"/>
        </xdr:cNvPr>
        <xdr:cNvSpPr/>
      </xdr:nvSpPr>
      <xdr:spPr bwMode="auto">
        <a:xfrm>
          <a:off x="4705350" y="204787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11</xdr:row>
      <xdr:rowOff>38100</xdr:rowOff>
    </xdr:from>
    <xdr:to>
      <xdr:col>8</xdr:col>
      <xdr:colOff>990600</xdr:colOff>
      <xdr:row>11</xdr:row>
      <xdr:rowOff>247650</xdr:rowOff>
    </xdr:to>
    <xdr:sp macro="" textlink="">
      <xdr:nvSpPr>
        <xdr:cNvPr id="28" name="Rectangle 27">
          <a:hlinkClick xmlns:r="http://schemas.openxmlformats.org/officeDocument/2006/relationships" r:id="rId10" tooltip="KLIK"/>
        </xdr:cNvPr>
        <xdr:cNvSpPr/>
      </xdr:nvSpPr>
      <xdr:spPr bwMode="auto">
        <a:xfrm>
          <a:off x="4705350" y="232410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14</xdr:row>
      <xdr:rowOff>28575</xdr:rowOff>
    </xdr:from>
    <xdr:to>
      <xdr:col>1</xdr:col>
      <xdr:colOff>1009650</xdr:colOff>
      <xdr:row>14</xdr:row>
      <xdr:rowOff>238125</xdr:rowOff>
    </xdr:to>
    <xdr:sp macro="" textlink="">
      <xdr:nvSpPr>
        <xdr:cNvPr id="31" name="Rectangle 30">
          <a:hlinkClick xmlns:r="http://schemas.openxmlformats.org/officeDocument/2006/relationships" r:id="rId11" tooltip="KLIK"/>
        </xdr:cNvPr>
        <xdr:cNvSpPr/>
      </xdr:nvSpPr>
      <xdr:spPr bwMode="auto">
        <a:xfrm>
          <a:off x="314325" y="314325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16</xdr:row>
      <xdr:rowOff>38100</xdr:rowOff>
    </xdr:from>
    <xdr:to>
      <xdr:col>1</xdr:col>
      <xdr:colOff>1009650</xdr:colOff>
      <xdr:row>16</xdr:row>
      <xdr:rowOff>247650</xdr:rowOff>
    </xdr:to>
    <xdr:sp macro="" textlink="">
      <xdr:nvSpPr>
        <xdr:cNvPr id="33" name="Rectangle 32">
          <a:hlinkClick xmlns:r="http://schemas.openxmlformats.org/officeDocument/2006/relationships" r:id="rId12" tooltip="KLIK"/>
        </xdr:cNvPr>
        <xdr:cNvSpPr/>
      </xdr:nvSpPr>
      <xdr:spPr bwMode="auto">
        <a:xfrm>
          <a:off x="314325" y="37052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17</xdr:row>
      <xdr:rowOff>38100</xdr:rowOff>
    </xdr:from>
    <xdr:to>
      <xdr:col>1</xdr:col>
      <xdr:colOff>1009650</xdr:colOff>
      <xdr:row>17</xdr:row>
      <xdr:rowOff>247650</xdr:rowOff>
    </xdr:to>
    <xdr:sp macro="" textlink="">
      <xdr:nvSpPr>
        <xdr:cNvPr id="34" name="Rectangle 33">
          <a:hlinkClick xmlns:r="http://schemas.openxmlformats.org/officeDocument/2006/relationships" r:id="rId13" tooltip="KLIK"/>
        </xdr:cNvPr>
        <xdr:cNvSpPr/>
      </xdr:nvSpPr>
      <xdr:spPr bwMode="auto">
        <a:xfrm>
          <a:off x="314325" y="398145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18</xdr:row>
      <xdr:rowOff>28575</xdr:rowOff>
    </xdr:from>
    <xdr:to>
      <xdr:col>1</xdr:col>
      <xdr:colOff>1009650</xdr:colOff>
      <xdr:row>18</xdr:row>
      <xdr:rowOff>238125</xdr:rowOff>
    </xdr:to>
    <xdr:sp macro="" textlink="">
      <xdr:nvSpPr>
        <xdr:cNvPr id="35" name="Rectangle 34">
          <a:hlinkClick xmlns:r="http://schemas.openxmlformats.org/officeDocument/2006/relationships" r:id="rId14" tooltip="KLIK"/>
        </xdr:cNvPr>
        <xdr:cNvSpPr/>
      </xdr:nvSpPr>
      <xdr:spPr bwMode="auto">
        <a:xfrm>
          <a:off x="314325" y="424815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20</xdr:row>
      <xdr:rowOff>38100</xdr:rowOff>
    </xdr:from>
    <xdr:to>
      <xdr:col>1</xdr:col>
      <xdr:colOff>1009650</xdr:colOff>
      <xdr:row>20</xdr:row>
      <xdr:rowOff>247650</xdr:rowOff>
    </xdr:to>
    <xdr:sp macro="" textlink="">
      <xdr:nvSpPr>
        <xdr:cNvPr id="36" name="Rectangle 35">
          <a:hlinkClick xmlns:r="http://schemas.openxmlformats.org/officeDocument/2006/relationships" r:id="rId15" tooltip="KLIK"/>
        </xdr:cNvPr>
        <xdr:cNvSpPr/>
      </xdr:nvSpPr>
      <xdr:spPr bwMode="auto">
        <a:xfrm>
          <a:off x="314325" y="48101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21</xdr:row>
      <xdr:rowOff>38100</xdr:rowOff>
    </xdr:from>
    <xdr:to>
      <xdr:col>1</xdr:col>
      <xdr:colOff>1009650</xdr:colOff>
      <xdr:row>21</xdr:row>
      <xdr:rowOff>247650</xdr:rowOff>
    </xdr:to>
    <xdr:sp macro="" textlink="">
      <xdr:nvSpPr>
        <xdr:cNvPr id="37" name="Rectangle 36">
          <a:hlinkClick xmlns:r="http://schemas.openxmlformats.org/officeDocument/2006/relationships" r:id="rId16" tooltip="KLIK"/>
        </xdr:cNvPr>
        <xdr:cNvSpPr/>
      </xdr:nvSpPr>
      <xdr:spPr bwMode="auto">
        <a:xfrm>
          <a:off x="314325" y="508635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8</xdr:row>
      <xdr:rowOff>38100</xdr:rowOff>
    </xdr:from>
    <xdr:to>
      <xdr:col>8</xdr:col>
      <xdr:colOff>990600</xdr:colOff>
      <xdr:row>8</xdr:row>
      <xdr:rowOff>247650</xdr:rowOff>
    </xdr:to>
    <xdr:sp macro="" textlink="">
      <xdr:nvSpPr>
        <xdr:cNvPr id="39" name="Rectangle 38">
          <a:hlinkClick xmlns:r="http://schemas.openxmlformats.org/officeDocument/2006/relationships" r:id="rId17" tooltip="KLIK"/>
        </xdr:cNvPr>
        <xdr:cNvSpPr/>
      </xdr:nvSpPr>
      <xdr:spPr bwMode="auto">
        <a:xfrm>
          <a:off x="4705350" y="14954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57150</xdr:colOff>
      <xdr:row>13</xdr:row>
      <xdr:rowOff>47625</xdr:rowOff>
    </xdr:from>
    <xdr:to>
      <xdr:col>8</xdr:col>
      <xdr:colOff>1000125</xdr:colOff>
      <xdr:row>13</xdr:row>
      <xdr:rowOff>257175</xdr:rowOff>
    </xdr:to>
    <xdr:sp macro="" textlink="">
      <xdr:nvSpPr>
        <xdr:cNvPr id="40" name="Rectangle 39">
          <a:hlinkClick xmlns:r="http://schemas.openxmlformats.org/officeDocument/2006/relationships" r:id="rId18" tooltip="KLIK"/>
        </xdr:cNvPr>
        <xdr:cNvSpPr/>
      </xdr:nvSpPr>
      <xdr:spPr bwMode="auto">
        <a:xfrm>
          <a:off x="4695825" y="306705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57150</xdr:colOff>
      <xdr:row>14</xdr:row>
      <xdr:rowOff>47625</xdr:rowOff>
    </xdr:from>
    <xdr:to>
      <xdr:col>8</xdr:col>
      <xdr:colOff>1000125</xdr:colOff>
      <xdr:row>14</xdr:row>
      <xdr:rowOff>257175</xdr:rowOff>
    </xdr:to>
    <xdr:sp macro="" textlink="">
      <xdr:nvSpPr>
        <xdr:cNvPr id="41" name="Rectangle 40">
          <a:hlinkClick xmlns:r="http://schemas.openxmlformats.org/officeDocument/2006/relationships" r:id="rId19" tooltip="KLIK"/>
        </xdr:cNvPr>
        <xdr:cNvSpPr/>
      </xdr:nvSpPr>
      <xdr:spPr bwMode="auto">
        <a:xfrm>
          <a:off x="4695825" y="334327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1</xdr:col>
      <xdr:colOff>409576</xdr:colOff>
      <xdr:row>1</xdr:row>
      <xdr:rowOff>180975</xdr:rowOff>
    </xdr:from>
    <xdr:to>
      <xdr:col>3</xdr:col>
      <xdr:colOff>85725</xdr:colOff>
      <xdr:row>5</xdr:row>
      <xdr:rowOff>656160</xdr:rowOff>
    </xdr:to>
    <xdr:pic>
      <xdr:nvPicPr>
        <xdr:cNvPr id="43" name="Picture 1" descr="http://icons.iconarchive.com/icons/artdesigner/urban-stories/256/House-icon.png">
          <a:hlinkClick xmlns:r="http://schemas.openxmlformats.org/officeDocument/2006/relationships" r:id="rId20" tooltip="Home (MAULIDAINI, S.Pd.I)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657226" y="361950"/>
          <a:ext cx="914399" cy="70378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695324</xdr:colOff>
      <xdr:row>0</xdr:row>
      <xdr:rowOff>114300</xdr:rowOff>
    </xdr:from>
    <xdr:to>
      <xdr:col>10</xdr:col>
      <xdr:colOff>428624</xdr:colOff>
      <xdr:row>5</xdr:row>
      <xdr:rowOff>752475</xdr:rowOff>
    </xdr:to>
    <xdr:pic>
      <xdr:nvPicPr>
        <xdr:cNvPr id="44" name="Picture 43" descr="net2phone.png">
          <a:hlinkClick xmlns:r="http://schemas.openxmlformats.org/officeDocument/2006/relationships" r:id="rId1" tooltip="Tentang Saya (MAULIDAINI, S.Pd.I)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38899" y="114300"/>
          <a:ext cx="1038225" cy="8763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85725</xdr:rowOff>
        </xdr:from>
        <xdr:to>
          <xdr:col>10</xdr:col>
          <xdr:colOff>28575</xdr:colOff>
          <xdr:row>5</xdr:row>
          <xdr:rowOff>838200</xdr:rowOff>
        </xdr:to>
        <xdr:sp macro="" textlink="">
          <xdr:nvSpPr>
            <xdr:cNvPr id="2050" name="Group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Menu Utama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276225</xdr:colOff>
      <xdr:row>5</xdr:row>
      <xdr:rowOff>123825</xdr:rowOff>
    </xdr:from>
    <xdr:to>
      <xdr:col>5</xdr:col>
      <xdr:colOff>552450</xdr:colOff>
      <xdr:row>5</xdr:row>
      <xdr:rowOff>485775</xdr:rowOff>
    </xdr:to>
    <xdr:sp macro="" textlink="">
      <xdr:nvSpPr>
        <xdr:cNvPr id="42" name="Chevron 41">
          <a:hlinkClick xmlns:r="http://schemas.openxmlformats.org/officeDocument/2006/relationships" r:id="rId22" tooltip="Rekap (LEGER)"/>
        </xdr:cNvPr>
        <xdr:cNvSpPr/>
      </xdr:nvSpPr>
      <xdr:spPr bwMode="auto">
        <a:xfrm>
          <a:off x="1762125" y="533400"/>
          <a:ext cx="1495425" cy="3619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xdr:twoCellAnchor>
    <xdr:from>
      <xdr:col>5</xdr:col>
      <xdr:colOff>495300</xdr:colOff>
      <xdr:row>5</xdr:row>
      <xdr:rowOff>123825</xdr:rowOff>
    </xdr:from>
    <xdr:to>
      <xdr:col>8</xdr:col>
      <xdr:colOff>57150</xdr:colOff>
      <xdr:row>5</xdr:row>
      <xdr:rowOff>485775</xdr:rowOff>
    </xdr:to>
    <xdr:sp macro="" textlink="">
      <xdr:nvSpPr>
        <xdr:cNvPr id="45" name="Chevron 44">
          <a:hlinkClick xmlns:r="http://schemas.openxmlformats.org/officeDocument/2006/relationships" r:id="rId23" tooltip="CETAK SHUS"/>
        </xdr:cNvPr>
        <xdr:cNvSpPr/>
      </xdr:nvSpPr>
      <xdr:spPr bwMode="auto">
        <a:xfrm>
          <a:off x="3200400" y="533400"/>
          <a:ext cx="1495425" cy="3619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</xdr:row>
          <xdr:rowOff>209550</xdr:rowOff>
        </xdr:from>
        <xdr:to>
          <xdr:col>8</xdr:col>
          <xdr:colOff>800100</xdr:colOff>
          <xdr:row>5</xdr:row>
          <xdr:rowOff>638175</xdr:rowOff>
        </xdr:to>
        <xdr:sp macro="" textlink="">
          <xdr:nvSpPr>
            <xdr:cNvPr id="2051" name="Group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190500</xdr:colOff>
      <xdr:row>5</xdr:row>
      <xdr:rowOff>72155</xdr:rowOff>
    </xdr:from>
    <xdr:to>
      <xdr:col>8</xdr:col>
      <xdr:colOff>737794</xdr:colOff>
      <xdr:row>5</xdr:row>
      <xdr:rowOff>619449</xdr:rowOff>
    </xdr:to>
    <xdr:pic macro="[0]!Picture28_Click"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29175" y="481730"/>
          <a:ext cx="547294" cy="5472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180975</xdr:rowOff>
    </xdr:from>
    <xdr:to>
      <xdr:col>2</xdr:col>
      <xdr:colOff>95248</xdr:colOff>
      <xdr:row>2</xdr:row>
      <xdr:rowOff>114300</xdr:rowOff>
    </xdr:to>
    <xdr:sp macro="" textlink="">
      <xdr:nvSpPr>
        <xdr:cNvPr id="3" name="Chevron 2">
          <a:hlinkClick xmlns:r="http://schemas.openxmlformats.org/officeDocument/2006/relationships" r:id="rId1" tooltip="Mata Pelajaran"/>
        </xdr:cNvPr>
        <xdr:cNvSpPr/>
      </xdr:nvSpPr>
      <xdr:spPr bwMode="auto">
        <a:xfrm>
          <a:off x="1143000" y="180975"/>
          <a:ext cx="10667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0</xdr:col>
      <xdr:colOff>314324</xdr:colOff>
      <xdr:row>0</xdr:row>
      <xdr:rowOff>180975</xdr:rowOff>
    </xdr:from>
    <xdr:to>
      <xdr:col>1</xdr:col>
      <xdr:colOff>813066</xdr:colOff>
      <xdr:row>2</xdr:row>
      <xdr:rowOff>114300</xdr:rowOff>
    </xdr:to>
    <xdr:sp macro="" textlink="">
      <xdr:nvSpPr>
        <xdr:cNvPr id="4" name="Chevron 3">
          <a:hlinkClick xmlns:r="http://schemas.openxmlformats.org/officeDocument/2006/relationships" r:id="rId2" tooltip="Home"/>
        </xdr:cNvPr>
        <xdr:cNvSpPr/>
      </xdr:nvSpPr>
      <xdr:spPr bwMode="auto">
        <a:xfrm>
          <a:off x="314324" y="180975"/>
          <a:ext cx="974992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1</xdr:col>
      <xdr:colOff>1562100</xdr:colOff>
      <xdr:row>0</xdr:row>
      <xdr:rowOff>180975</xdr:rowOff>
    </xdr:from>
    <xdr:to>
      <xdr:col>2</xdr:col>
      <xdr:colOff>1066798</xdr:colOff>
      <xdr:row>2</xdr:row>
      <xdr:rowOff>114300</xdr:rowOff>
    </xdr:to>
    <xdr:sp macro="" textlink="">
      <xdr:nvSpPr>
        <xdr:cNvPr id="5" name="Chevron 4">
          <a:hlinkClick xmlns:r="http://schemas.openxmlformats.org/officeDocument/2006/relationships" r:id="rId3" tooltip="Rekap (LEGER)"/>
        </xdr:cNvPr>
        <xdr:cNvSpPr/>
      </xdr:nvSpPr>
      <xdr:spPr bwMode="auto">
        <a:xfrm>
          <a:off x="2038350" y="180975"/>
          <a:ext cx="11429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2</xdr:col>
          <xdr:colOff>2171700</xdr:colOff>
          <xdr:row>2</xdr:row>
          <xdr:rowOff>180975</xdr:rowOff>
        </xdr:to>
        <xdr:sp macro="" textlink="">
          <xdr:nvSpPr>
            <xdr:cNvPr id="5121" name="Group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895348</xdr:colOff>
      <xdr:row>0</xdr:row>
      <xdr:rowOff>171450</xdr:rowOff>
    </xdr:from>
    <xdr:to>
      <xdr:col>2</xdr:col>
      <xdr:colOff>2000248</xdr:colOff>
      <xdr:row>2</xdr:row>
      <xdr:rowOff>104775</xdr:rowOff>
    </xdr:to>
    <xdr:sp macro="" textlink="">
      <xdr:nvSpPr>
        <xdr:cNvPr id="7" name="Chevron 6">
          <a:hlinkClick xmlns:r="http://schemas.openxmlformats.org/officeDocument/2006/relationships" r:id="rId4" tooltip="CETAK SHUS"/>
        </xdr:cNvPr>
        <xdr:cNvSpPr/>
      </xdr:nvSpPr>
      <xdr:spPr bwMode="auto">
        <a:xfrm>
          <a:off x="3009898" y="171450"/>
          <a:ext cx="11049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47625</xdr:rowOff>
        </xdr:from>
        <xdr:to>
          <xdr:col>4</xdr:col>
          <xdr:colOff>200025</xdr:colOff>
          <xdr:row>2</xdr:row>
          <xdr:rowOff>190500</xdr:rowOff>
        </xdr:to>
        <xdr:sp macro="" textlink="">
          <xdr:nvSpPr>
            <xdr:cNvPr id="5122" name="Group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95250</xdr:colOff>
      <xdr:row>0</xdr:row>
      <xdr:rowOff>138830</xdr:rowOff>
    </xdr:from>
    <xdr:to>
      <xdr:col>4</xdr:col>
      <xdr:colOff>194869</xdr:colOff>
      <xdr:row>2</xdr:row>
      <xdr:rowOff>162249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9600" y="138830"/>
          <a:ext cx="547294" cy="54729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1</xdr:row>
      <xdr:rowOff>114300</xdr:rowOff>
    </xdr:from>
    <xdr:to>
      <xdr:col>2</xdr:col>
      <xdr:colOff>190498</xdr:colOff>
      <xdr:row>3</xdr:row>
      <xdr:rowOff>57150</xdr:rowOff>
    </xdr:to>
    <xdr:sp macro="" textlink="">
      <xdr:nvSpPr>
        <xdr:cNvPr id="3" name="Chevron 2">
          <a:hlinkClick xmlns:r="http://schemas.openxmlformats.org/officeDocument/2006/relationships" r:id="rId1" tooltip="Mata Pelajaran"/>
        </xdr:cNvPr>
        <xdr:cNvSpPr/>
      </xdr:nvSpPr>
      <xdr:spPr bwMode="auto">
        <a:xfrm>
          <a:off x="1076325" y="371475"/>
          <a:ext cx="10667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0</xdr:col>
      <xdr:colOff>247649</xdr:colOff>
      <xdr:row>1</xdr:row>
      <xdr:rowOff>114300</xdr:rowOff>
    </xdr:from>
    <xdr:to>
      <xdr:col>1</xdr:col>
      <xdr:colOff>784491</xdr:colOff>
      <xdr:row>3</xdr:row>
      <xdr:rowOff>57150</xdr:rowOff>
    </xdr:to>
    <xdr:sp macro="" textlink="">
      <xdr:nvSpPr>
        <xdr:cNvPr id="4" name="Chevron 3">
          <a:hlinkClick xmlns:r="http://schemas.openxmlformats.org/officeDocument/2006/relationships" r:id="rId2" tooltip="Home"/>
        </xdr:cNvPr>
        <xdr:cNvSpPr/>
      </xdr:nvSpPr>
      <xdr:spPr bwMode="auto">
        <a:xfrm>
          <a:off x="247649" y="371475"/>
          <a:ext cx="974992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2</xdr:col>
      <xdr:colOff>19050</xdr:colOff>
      <xdr:row>1</xdr:row>
      <xdr:rowOff>114300</xdr:rowOff>
    </xdr:from>
    <xdr:to>
      <xdr:col>2</xdr:col>
      <xdr:colOff>1162048</xdr:colOff>
      <xdr:row>3</xdr:row>
      <xdr:rowOff>57150</xdr:rowOff>
    </xdr:to>
    <xdr:sp macro="" textlink="">
      <xdr:nvSpPr>
        <xdr:cNvPr id="5" name="Chevron 4">
          <a:hlinkClick xmlns:r="http://schemas.openxmlformats.org/officeDocument/2006/relationships" r:id="rId3" tooltip="Rekap (LEGER)"/>
        </xdr:cNvPr>
        <xdr:cNvSpPr/>
      </xdr:nvSpPr>
      <xdr:spPr bwMode="auto">
        <a:xfrm>
          <a:off x="1971675" y="371475"/>
          <a:ext cx="11429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3</xdr:col>
          <xdr:colOff>485775</xdr:colOff>
          <xdr:row>3</xdr:row>
          <xdr:rowOff>171450</xdr:rowOff>
        </xdr:to>
        <xdr:sp macro="" textlink="">
          <xdr:nvSpPr>
            <xdr:cNvPr id="6145" name="Group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990598</xdr:colOff>
      <xdr:row>1</xdr:row>
      <xdr:rowOff>104775</xdr:rowOff>
    </xdr:from>
    <xdr:to>
      <xdr:col>3</xdr:col>
      <xdr:colOff>314323</xdr:colOff>
      <xdr:row>3</xdr:row>
      <xdr:rowOff>47625</xdr:rowOff>
    </xdr:to>
    <xdr:sp macro="" textlink="">
      <xdr:nvSpPr>
        <xdr:cNvPr id="7" name="Chevron 6">
          <a:hlinkClick xmlns:r="http://schemas.openxmlformats.org/officeDocument/2006/relationships" r:id="rId4" tooltip="CETAK SHUS"/>
        </xdr:cNvPr>
        <xdr:cNvSpPr/>
      </xdr:nvSpPr>
      <xdr:spPr bwMode="auto">
        <a:xfrm>
          <a:off x="2943223" y="361950"/>
          <a:ext cx="11049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1</xdr:row>
          <xdr:rowOff>9525</xdr:rowOff>
        </xdr:from>
        <xdr:to>
          <xdr:col>4</xdr:col>
          <xdr:colOff>266700</xdr:colOff>
          <xdr:row>3</xdr:row>
          <xdr:rowOff>152400</xdr:rowOff>
        </xdr:to>
        <xdr:sp macro="" textlink="">
          <xdr:nvSpPr>
            <xdr:cNvPr id="6146" name="Group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638175</xdr:colOff>
      <xdr:row>1</xdr:row>
      <xdr:rowOff>100730</xdr:rowOff>
    </xdr:from>
    <xdr:to>
      <xdr:col>4</xdr:col>
      <xdr:colOff>204394</xdr:colOff>
      <xdr:row>3</xdr:row>
      <xdr:rowOff>133674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1975" y="357905"/>
          <a:ext cx="547294" cy="54729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704851</xdr:colOff>
      <xdr:row>0</xdr:row>
      <xdr:rowOff>285750</xdr:rowOff>
    </xdr:from>
    <xdr:to>
      <xdr:col>3</xdr:col>
      <xdr:colOff>951022</xdr:colOff>
      <xdr:row>2</xdr:row>
      <xdr:rowOff>142875</xdr:rowOff>
    </xdr:to>
    <xdr:sp macro="" textlink="">
      <xdr:nvSpPr>
        <xdr:cNvPr id="8" name="Chevron 7">
          <a:hlinkClick xmlns:r="http://schemas.openxmlformats.org/officeDocument/2006/relationships" r:id="rId1" tooltip="Mata Pelajaran"/>
        </xdr:cNvPr>
        <xdr:cNvSpPr/>
      </xdr:nvSpPr>
      <xdr:spPr bwMode="auto">
        <a:xfrm>
          <a:off x="1800226" y="285750"/>
          <a:ext cx="1398696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1</xdr:col>
      <xdr:colOff>190500</xdr:colOff>
      <xdr:row>0</xdr:row>
      <xdr:rowOff>285750</xdr:rowOff>
    </xdr:from>
    <xdr:to>
      <xdr:col>2</xdr:col>
      <xdr:colOff>853442</xdr:colOff>
      <xdr:row>2</xdr:row>
      <xdr:rowOff>142875</xdr:rowOff>
    </xdr:to>
    <xdr:sp macro="" textlink="">
      <xdr:nvSpPr>
        <xdr:cNvPr id="9" name="Chevron 8">
          <a:hlinkClick xmlns:r="http://schemas.openxmlformats.org/officeDocument/2006/relationships" r:id="rId2" tooltip="Home"/>
        </xdr:cNvPr>
        <xdr:cNvSpPr/>
      </xdr:nvSpPr>
      <xdr:spPr bwMode="auto">
        <a:xfrm>
          <a:off x="561975" y="285750"/>
          <a:ext cx="1386842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0</xdr:row>
          <xdr:rowOff>171450</xdr:rowOff>
        </xdr:from>
        <xdr:to>
          <xdr:col>6</xdr:col>
          <xdr:colOff>142875</xdr:colOff>
          <xdr:row>2</xdr:row>
          <xdr:rowOff>257175</xdr:rowOff>
        </xdr:to>
        <xdr:sp macro="" textlink="">
          <xdr:nvSpPr>
            <xdr:cNvPr id="7170" name="Group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790574</xdr:colOff>
      <xdr:row>0</xdr:row>
      <xdr:rowOff>276225</xdr:rowOff>
    </xdr:from>
    <xdr:to>
      <xdr:col>6</xdr:col>
      <xdr:colOff>0</xdr:colOff>
      <xdr:row>2</xdr:row>
      <xdr:rowOff>133350</xdr:rowOff>
    </xdr:to>
    <xdr:sp macro="" textlink="">
      <xdr:nvSpPr>
        <xdr:cNvPr id="12" name="Chevron 11">
          <a:hlinkClick xmlns:r="http://schemas.openxmlformats.org/officeDocument/2006/relationships" r:id="rId3" tooltip="CETAK SHUS"/>
        </xdr:cNvPr>
        <xdr:cNvSpPr/>
      </xdr:nvSpPr>
      <xdr:spPr bwMode="auto">
        <a:xfrm>
          <a:off x="3038474" y="276225"/>
          <a:ext cx="1571626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0</xdr:row>
          <xdr:rowOff>190500</xdr:rowOff>
        </xdr:from>
        <xdr:to>
          <xdr:col>8</xdr:col>
          <xdr:colOff>38100</xdr:colOff>
          <xdr:row>2</xdr:row>
          <xdr:rowOff>247650</xdr:rowOff>
        </xdr:to>
        <xdr:sp macro="" textlink="">
          <xdr:nvSpPr>
            <xdr:cNvPr id="7171" name="Group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6</xdr:col>
      <xdr:colOff>304800</xdr:colOff>
      <xdr:row>0</xdr:row>
      <xdr:rowOff>281705</xdr:rowOff>
    </xdr:from>
    <xdr:to>
      <xdr:col>7</xdr:col>
      <xdr:colOff>413944</xdr:colOff>
      <xdr:row>2</xdr:row>
      <xdr:rowOff>228924</xdr:rowOff>
    </xdr:to>
    <xdr:pic macro="[0]!Picture28_Click"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281705"/>
          <a:ext cx="547294" cy="5472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142876</xdr:colOff>
      <xdr:row>8</xdr:row>
      <xdr:rowOff>19050</xdr:rowOff>
    </xdr:from>
    <xdr:to>
      <xdr:col>12</xdr:col>
      <xdr:colOff>666751</xdr:colOff>
      <xdr:row>8</xdr:row>
      <xdr:rowOff>57150</xdr:rowOff>
    </xdr:to>
    <xdr:sp macro="" textlink="">
      <xdr:nvSpPr>
        <xdr:cNvPr id="2" name="Line 5"/>
        <xdr:cNvSpPr>
          <a:spLocks noChangeShapeType="1"/>
        </xdr:cNvSpPr>
      </xdr:nvSpPr>
      <xdr:spPr bwMode="auto">
        <a:xfrm flipV="1">
          <a:off x="314326" y="1457325"/>
          <a:ext cx="6038850" cy="38100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457200</xdr:colOff>
      <xdr:row>3</xdr:row>
      <xdr:rowOff>171450</xdr:rowOff>
    </xdr:from>
    <xdr:to>
      <xdr:col>1</xdr:col>
      <xdr:colOff>457200</xdr:colOff>
      <xdr:row>9</xdr:row>
      <xdr:rowOff>85726</xdr:rowOff>
    </xdr:to>
    <xdr:pic>
      <xdr:nvPicPr>
        <xdr:cNvPr id="5" name="Picture 4" descr="E:\Kump Logo\Logo\gambar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914400"/>
          <a:ext cx="771525" cy="86677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13</xdr:row>
          <xdr:rowOff>0</xdr:rowOff>
        </xdr:from>
        <xdr:to>
          <xdr:col>15</xdr:col>
          <xdr:colOff>600075</xdr:colOff>
          <xdr:row>22</xdr:row>
          <xdr:rowOff>0</xdr:rowOff>
        </xdr:to>
        <xdr:sp macro="" textlink="">
          <xdr:nvSpPr>
            <xdr:cNvPr id="30721" name="Spinner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5</xdr:col>
      <xdr:colOff>28575</xdr:colOff>
      <xdr:row>65</xdr:row>
      <xdr:rowOff>0</xdr:rowOff>
    </xdr:from>
    <xdr:to>
      <xdr:col>8</xdr:col>
      <xdr:colOff>485775</xdr:colOff>
      <xdr:row>72</xdr:row>
      <xdr:rowOff>85725</xdr:rowOff>
    </xdr:to>
    <xdr:sp macro="" textlink="">
      <xdr:nvSpPr>
        <xdr:cNvPr id="12" name="Rectangle 4"/>
        <xdr:cNvSpPr>
          <a:spLocks noChangeArrowheads="1"/>
        </xdr:cNvSpPr>
      </xdr:nvSpPr>
      <xdr:spPr bwMode="auto">
        <a:xfrm>
          <a:off x="2381250" y="10544175"/>
          <a:ext cx="971550" cy="1152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133350</xdr:rowOff>
        </xdr:from>
        <xdr:to>
          <xdr:col>16</xdr:col>
          <xdr:colOff>200025</xdr:colOff>
          <xdr:row>6</xdr:row>
          <xdr:rowOff>38100</xdr:rowOff>
        </xdr:to>
        <xdr:sp macro="" textlink="">
          <xdr:nvSpPr>
            <xdr:cNvPr id="30727" name="Group Box 7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Prien Preview</a:t>
              </a:r>
            </a:p>
          </xdr:txBody>
        </xdr:sp>
        <xdr:clientData/>
      </xdr:twoCellAnchor>
    </mc:Choice>
    <mc:Fallback/>
  </mc:AlternateContent>
  <xdr:twoCellAnchor editAs="oneCell">
    <xdr:from>
      <xdr:col>15</xdr:col>
      <xdr:colOff>95250</xdr:colOff>
      <xdr:row>2</xdr:row>
      <xdr:rowOff>9525</xdr:rowOff>
    </xdr:from>
    <xdr:to>
      <xdr:col>16</xdr:col>
      <xdr:colOff>114300</xdr:colOff>
      <xdr:row>6</xdr:row>
      <xdr:rowOff>10961</xdr:rowOff>
    </xdr:to>
    <xdr:pic macro="[0]!Picture24_Click"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0" y="390525"/>
          <a:ext cx="628650" cy="73486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1</xdr:row>
          <xdr:rowOff>133350</xdr:rowOff>
        </xdr:from>
        <xdr:to>
          <xdr:col>17</xdr:col>
          <xdr:colOff>152400</xdr:colOff>
          <xdr:row>6</xdr:row>
          <xdr:rowOff>38100</xdr:rowOff>
        </xdr:to>
        <xdr:sp macro="" textlink="">
          <xdr:nvSpPr>
            <xdr:cNvPr id="30728" name="Group Box 8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CETAK</a:t>
              </a:r>
            </a:p>
          </xdr:txBody>
        </xdr:sp>
        <xdr:clientData/>
      </xdr:twoCellAnchor>
    </mc:Choice>
    <mc:Fallback/>
  </mc:AlternateContent>
  <xdr:twoCellAnchor editAs="oneCell">
    <xdr:from>
      <xdr:col>16</xdr:col>
      <xdr:colOff>381000</xdr:colOff>
      <xdr:row>2</xdr:row>
      <xdr:rowOff>62630</xdr:rowOff>
    </xdr:from>
    <xdr:to>
      <xdr:col>17</xdr:col>
      <xdr:colOff>66675</xdr:colOff>
      <xdr:row>5</xdr:row>
      <xdr:rowOff>157880</xdr:rowOff>
    </xdr:to>
    <xdr:pic macro="[0]!Picture26_Click"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00" y="443630"/>
          <a:ext cx="628650" cy="6286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238125</xdr:colOff>
          <xdr:row>1</xdr:row>
          <xdr:rowOff>133350</xdr:rowOff>
        </xdr:from>
        <xdr:to>
          <xdr:col>18</xdr:col>
          <xdr:colOff>438150</xdr:colOff>
          <xdr:row>6</xdr:row>
          <xdr:rowOff>38100</xdr:rowOff>
        </xdr:to>
        <xdr:sp macro="" textlink="">
          <xdr:nvSpPr>
            <xdr:cNvPr id="30729" name="Group Box 9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17</xdr:col>
      <xdr:colOff>333375</xdr:colOff>
      <xdr:row>2</xdr:row>
      <xdr:rowOff>62630</xdr:rowOff>
    </xdr:from>
    <xdr:to>
      <xdr:col>18</xdr:col>
      <xdr:colOff>352425</xdr:colOff>
      <xdr:row>5</xdr:row>
      <xdr:rowOff>157880</xdr:rowOff>
    </xdr:to>
    <xdr:pic macro="[0]!Picture28_Click"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443630"/>
          <a:ext cx="628650" cy="6286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495300</xdr:colOff>
          <xdr:row>1</xdr:row>
          <xdr:rowOff>133350</xdr:rowOff>
        </xdr:from>
        <xdr:to>
          <xdr:col>19</xdr:col>
          <xdr:colOff>695325</xdr:colOff>
          <xdr:row>6</xdr:row>
          <xdr:rowOff>38100</xdr:rowOff>
        </xdr:to>
        <xdr:sp macro="" textlink="">
          <xdr:nvSpPr>
            <xdr:cNvPr id="30730" name="Group Box 10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18</xdr:col>
      <xdr:colOff>590550</xdr:colOff>
      <xdr:row>2</xdr:row>
      <xdr:rowOff>62630</xdr:rowOff>
    </xdr:from>
    <xdr:to>
      <xdr:col>19</xdr:col>
      <xdr:colOff>609600</xdr:colOff>
      <xdr:row>5</xdr:row>
      <xdr:rowOff>157880</xdr:rowOff>
    </xdr:to>
    <xdr:pic>
      <xdr:nvPicPr>
        <xdr:cNvPr id="31" name="Picture 30">
          <a:hlinkClick xmlns:r="http://schemas.openxmlformats.org/officeDocument/2006/relationships" r:id="rId5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443630"/>
          <a:ext cx="628650" cy="6286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26</xdr:row>
          <xdr:rowOff>28575</xdr:rowOff>
        </xdr:from>
        <xdr:to>
          <xdr:col>17</xdr:col>
          <xdr:colOff>600075</xdr:colOff>
          <xdr:row>27</xdr:row>
          <xdr:rowOff>47625</xdr:rowOff>
        </xdr:to>
        <xdr:sp macro="" textlink="">
          <xdr:nvSpPr>
            <xdr:cNvPr id="30731" name="CommandButton1" hidden="1">
              <a:extLst>
                <a:ext uri="{63B3BB69-23CF-44E3-9099-C40C66FF867C}">
                  <a14:compatExt spid="_x0000_s30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600075</xdr:colOff>
          <xdr:row>26</xdr:row>
          <xdr:rowOff>28575</xdr:rowOff>
        </xdr:from>
        <xdr:to>
          <xdr:col>20</xdr:col>
          <xdr:colOff>28575</xdr:colOff>
          <xdr:row>27</xdr:row>
          <xdr:rowOff>47625</xdr:rowOff>
        </xdr:to>
        <xdr:sp macro="" textlink="">
          <xdr:nvSpPr>
            <xdr:cNvPr id="30732" name="CommandButton2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15</xdr:col>
      <xdr:colOff>19049</xdr:colOff>
      <xdr:row>6</xdr:row>
      <xdr:rowOff>95250</xdr:rowOff>
    </xdr:from>
    <xdr:to>
      <xdr:col>17</xdr:col>
      <xdr:colOff>209549</xdr:colOff>
      <xdr:row>8</xdr:row>
      <xdr:rowOff>19050</xdr:rowOff>
    </xdr:to>
    <xdr:sp macro="[0]!LoadLOGO1" textlink="">
      <xdr:nvSpPr>
        <xdr:cNvPr id="4" name="Rounded Rectangle 3"/>
        <xdr:cNvSpPr/>
      </xdr:nvSpPr>
      <xdr:spPr>
        <a:xfrm>
          <a:off x="7124699" y="1209675"/>
          <a:ext cx="1743075" cy="247650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chemeClr val="tx1"/>
              </a:solidFill>
              <a:latin typeface="+mj-lt"/>
            </a:rPr>
            <a:t>GANTI LOGO PEMERINTAH</a:t>
          </a:r>
        </a:p>
      </xdr:txBody>
    </xdr:sp>
    <xdr:clientData/>
  </xdr:twoCellAnchor>
  <xdr:twoCellAnchor>
    <xdr:from>
      <xdr:col>1</xdr:col>
      <xdr:colOff>333375</xdr:colOff>
      <xdr:row>2</xdr:row>
      <xdr:rowOff>200025</xdr:rowOff>
    </xdr:from>
    <xdr:to>
      <xdr:col>3</xdr:col>
      <xdr:colOff>19050</xdr:colOff>
      <xdr:row>7</xdr:row>
      <xdr:rowOff>152399</xdr:rowOff>
    </xdr:to>
    <xdr:sp macro="" textlink="">
      <xdr:nvSpPr>
        <xdr:cNvPr id="3" name="LOGO1"/>
        <xdr:cNvSpPr/>
      </xdr:nvSpPr>
      <xdr:spPr>
        <a:xfrm>
          <a:off x="504825" y="581025"/>
          <a:ext cx="723900" cy="847724"/>
        </a:xfrm>
        <a:prstGeom prst="rect">
          <a:avLst/>
        </a:prstGeom>
        <a:blipFill>
          <a:blip xmlns:r="http://schemas.openxmlformats.org/officeDocument/2006/relationships" r:embed="rId7"/>
          <a:stretch>
            <a:fillRect/>
          </a:stretch>
        </a:blip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16</xdr:col>
          <xdr:colOff>561975</xdr:colOff>
          <xdr:row>30</xdr:row>
          <xdr:rowOff>104775</xdr:rowOff>
        </xdr:to>
        <xdr:sp macro="" textlink="">
          <xdr:nvSpPr>
            <xdr:cNvPr id="30735" name="CommandButton3" hidden="1">
              <a:extLst>
                <a:ext uri="{63B3BB69-23CF-44E3-9099-C40C66FF867C}">
                  <a14:compatExt spid="_x0000_s30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619125</xdr:colOff>
      <xdr:row>29</xdr:row>
      <xdr:rowOff>9525</xdr:rowOff>
    </xdr:from>
    <xdr:to>
      <xdr:col>18</xdr:col>
      <xdr:colOff>142875</xdr:colOff>
      <xdr:row>30</xdr:row>
      <xdr:rowOff>95250</xdr:rowOff>
    </xdr:to>
    <xdr:sp macro="[0]!LoadLOGO1" textlink="">
      <xdr:nvSpPr>
        <xdr:cNvPr id="26" name="Rounded Rectangle 25">
          <a:hlinkClick xmlns:r="http://schemas.openxmlformats.org/officeDocument/2006/relationships" r:id="rId8" tooltip="Lidain Asel"/>
        </xdr:cNvPr>
        <xdr:cNvSpPr/>
      </xdr:nvSpPr>
      <xdr:spPr>
        <a:xfrm>
          <a:off x="8334375" y="4543425"/>
          <a:ext cx="1076325" cy="247650"/>
        </a:xfrm>
        <a:prstGeom prst="roundRect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+mj-lt"/>
            </a:rPr>
            <a:t>NILAI RAPOR</a:t>
          </a:r>
        </a:p>
      </xdr:txBody>
    </xdr:sp>
    <xdr:clientData/>
  </xdr:twoCellAnchor>
  <xdr:twoCellAnchor>
    <xdr:from>
      <xdr:col>18</xdr:col>
      <xdr:colOff>219075</xdr:colOff>
      <xdr:row>29</xdr:row>
      <xdr:rowOff>9525</xdr:rowOff>
    </xdr:from>
    <xdr:to>
      <xdr:col>19</xdr:col>
      <xdr:colOff>685800</xdr:colOff>
      <xdr:row>30</xdr:row>
      <xdr:rowOff>95250</xdr:rowOff>
    </xdr:to>
    <xdr:sp macro="[0]!LoadLOGO1" textlink="">
      <xdr:nvSpPr>
        <xdr:cNvPr id="28" name="Rounded Rectangle 27">
          <a:hlinkClick xmlns:r="http://schemas.openxmlformats.org/officeDocument/2006/relationships" r:id="rId9" tooltip="Lidain Asel"/>
        </xdr:cNvPr>
        <xdr:cNvSpPr/>
      </xdr:nvSpPr>
      <xdr:spPr>
        <a:xfrm>
          <a:off x="9486900" y="4543425"/>
          <a:ext cx="1076325" cy="247650"/>
        </a:xfrm>
        <a:prstGeom prst="roundRect">
          <a:avLst/>
        </a:prstGeom>
        <a:solidFill>
          <a:sysClr val="window" lastClr="FFFFFF"/>
        </a:solidFill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+mj-lt"/>
            </a:rPr>
            <a:t>LEDGER</a:t>
          </a:r>
        </a:p>
      </xdr:txBody>
    </xdr:sp>
    <xdr:clientData/>
  </xdr:twoCellAnchor>
  <xdr:twoCellAnchor>
    <xdr:from>
      <xdr:col>11</xdr:col>
      <xdr:colOff>495300</xdr:colOff>
      <xdr:row>2</xdr:row>
      <xdr:rowOff>180975</xdr:rowOff>
    </xdr:from>
    <xdr:to>
      <xdr:col>12</xdr:col>
      <xdr:colOff>381000</xdr:colOff>
      <xdr:row>7</xdr:row>
      <xdr:rowOff>133349</xdr:rowOff>
    </xdr:to>
    <xdr:sp macro="" textlink="">
      <xdr:nvSpPr>
        <xdr:cNvPr id="22" name="LOGO2"/>
        <xdr:cNvSpPr/>
      </xdr:nvSpPr>
      <xdr:spPr>
        <a:xfrm>
          <a:off x="5343525" y="561975"/>
          <a:ext cx="723900" cy="847724"/>
        </a:xfrm>
        <a:prstGeom prst="rect">
          <a:avLst/>
        </a:prstGeom>
        <a:blipFill>
          <a:blip xmlns:r="http://schemas.openxmlformats.org/officeDocument/2006/relationships" r:embed="rId10"/>
          <a:stretch>
            <a:fillRect/>
          </a:stretch>
        </a:blip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266700</xdr:colOff>
      <xdr:row>6</xdr:row>
      <xdr:rowOff>95250</xdr:rowOff>
    </xdr:from>
    <xdr:to>
      <xdr:col>19</xdr:col>
      <xdr:colOff>704851</xdr:colOff>
      <xdr:row>8</xdr:row>
      <xdr:rowOff>19050</xdr:rowOff>
    </xdr:to>
    <xdr:sp macro="[0]!LoadLOGO2" textlink="">
      <xdr:nvSpPr>
        <xdr:cNvPr id="30" name="Rounded Rectangle 29"/>
        <xdr:cNvSpPr/>
      </xdr:nvSpPr>
      <xdr:spPr>
        <a:xfrm>
          <a:off x="8924925" y="1209675"/>
          <a:ext cx="1657351" cy="247650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00" b="1">
              <a:solidFill>
                <a:schemeClr val="tx1"/>
              </a:solidFill>
              <a:latin typeface="+mj-lt"/>
            </a:rPr>
            <a:t>GANTI LOGO SEKOLAH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13</xdr:col>
      <xdr:colOff>38100</xdr:colOff>
      <xdr:row>76</xdr:row>
      <xdr:rowOff>19050</xdr:rowOff>
    </xdr:to>
    <xdr:pic>
      <xdr:nvPicPr>
        <xdr:cNvPr id="34" name="Picture 33" descr="border biru copy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rcRect l="1289" t="967" r="1146" b="893"/>
        <a:stretch/>
      </xdr:blipFill>
      <xdr:spPr bwMode="auto">
        <a:xfrm>
          <a:off x="0" y="0"/>
          <a:ext cx="6581775" cy="121539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161925</xdr:rowOff>
    </xdr:from>
    <xdr:to>
      <xdr:col>3</xdr:col>
      <xdr:colOff>1981200</xdr:colOff>
      <xdr:row>3</xdr:row>
      <xdr:rowOff>238125</xdr:rowOff>
    </xdr:to>
    <xdr:sp macro="" textlink="">
      <xdr:nvSpPr>
        <xdr:cNvPr id="3" name="Chevron 2">
          <a:hlinkClick xmlns:r="http://schemas.openxmlformats.org/officeDocument/2006/relationships" r:id="rId1" tooltip="Mata Pelajaran"/>
        </xdr:cNvPr>
        <xdr:cNvSpPr/>
      </xdr:nvSpPr>
      <xdr:spPr bwMode="auto">
        <a:xfrm>
          <a:off x="2266950" y="352425"/>
          <a:ext cx="1285875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219075</xdr:colOff>
      <xdr:row>1</xdr:row>
      <xdr:rowOff>161925</xdr:rowOff>
    </xdr:from>
    <xdr:to>
      <xdr:col>3</xdr:col>
      <xdr:colOff>714375</xdr:colOff>
      <xdr:row>3</xdr:row>
      <xdr:rowOff>238125</xdr:rowOff>
    </xdr:to>
    <xdr:sp macro="" textlink="">
      <xdr:nvSpPr>
        <xdr:cNvPr id="4" name="Chevron 3">
          <a:hlinkClick xmlns:r="http://schemas.openxmlformats.org/officeDocument/2006/relationships" r:id="rId2" tooltip="Home"/>
        </xdr:cNvPr>
        <xdr:cNvSpPr/>
      </xdr:nvSpPr>
      <xdr:spPr bwMode="auto">
        <a:xfrm>
          <a:off x="857250" y="352425"/>
          <a:ext cx="12192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161925</xdr:rowOff>
    </xdr:from>
    <xdr:to>
      <xdr:col>5</xdr:col>
      <xdr:colOff>352425</xdr:colOff>
      <xdr:row>3</xdr:row>
      <xdr:rowOff>238125</xdr:rowOff>
    </xdr:to>
    <xdr:sp macro="" textlink="">
      <xdr:nvSpPr>
        <xdr:cNvPr id="5" name="Chevron 4">
          <a:hlinkClick xmlns:r="http://schemas.openxmlformats.org/officeDocument/2006/relationships" r:id="rId3" tooltip="Rekap (LEGER)"/>
        </xdr:cNvPr>
        <xdr:cNvSpPr/>
      </xdr:nvSpPr>
      <xdr:spPr bwMode="auto">
        <a:xfrm>
          <a:off x="3467100" y="352425"/>
          <a:ext cx="12192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</xdr:row>
          <xdr:rowOff>47625</xdr:rowOff>
        </xdr:from>
        <xdr:to>
          <xdr:col>10</xdr:col>
          <xdr:colOff>371475</xdr:colOff>
          <xdr:row>3</xdr:row>
          <xdr:rowOff>352425</xdr:rowOff>
        </xdr:to>
        <xdr:sp macro="" textlink="">
          <xdr:nvSpPr>
            <xdr:cNvPr id="8193" name="Group Box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152400</xdr:rowOff>
    </xdr:from>
    <xdr:to>
      <xdr:col>7</xdr:col>
      <xdr:colOff>381000</xdr:colOff>
      <xdr:row>3</xdr:row>
      <xdr:rowOff>228600</xdr:rowOff>
    </xdr:to>
    <xdr:sp macro="" textlink="">
      <xdr:nvSpPr>
        <xdr:cNvPr id="9" name="Chevron 8">
          <a:hlinkClick xmlns:r="http://schemas.openxmlformats.org/officeDocument/2006/relationships" r:id="rId4" tooltip="CETAK SHUS"/>
        </xdr:cNvPr>
        <xdr:cNvSpPr/>
      </xdr:nvSpPr>
      <xdr:spPr bwMode="auto">
        <a:xfrm>
          <a:off x="4600575" y="342900"/>
          <a:ext cx="12192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104775</xdr:rowOff>
        </xdr:from>
        <xdr:to>
          <xdr:col>8</xdr:col>
          <xdr:colOff>523875</xdr:colOff>
          <xdr:row>3</xdr:row>
          <xdr:rowOff>314325</xdr:rowOff>
        </xdr:to>
        <xdr:sp macro="" textlink="">
          <xdr:nvSpPr>
            <xdr:cNvPr id="8194" name="Group Box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542925</xdr:colOff>
      <xdr:row>1</xdr:row>
      <xdr:rowOff>157880</xdr:rowOff>
    </xdr:from>
    <xdr:to>
      <xdr:col>8</xdr:col>
      <xdr:colOff>485775</xdr:colOff>
      <xdr:row>3</xdr:row>
      <xdr:rowOff>272180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2150" y="348380"/>
          <a:ext cx="495300" cy="4953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28575</xdr:colOff>
          <xdr:row>4</xdr:row>
          <xdr:rowOff>57150</xdr:rowOff>
        </xdr:to>
        <xdr:sp macro="" textlink="">
          <xdr:nvSpPr>
            <xdr:cNvPr id="9217" name="Group Box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28575</xdr:rowOff>
        </xdr:from>
        <xdr:to>
          <xdr:col>8</xdr:col>
          <xdr:colOff>495300</xdr:colOff>
          <xdr:row>4</xdr:row>
          <xdr:rowOff>47625</xdr:rowOff>
        </xdr:to>
        <xdr:sp macro="" textlink="">
          <xdr:nvSpPr>
            <xdr:cNvPr id="9218" name="Group Box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514349</xdr:colOff>
      <xdr:row>1</xdr:row>
      <xdr:rowOff>81680</xdr:rowOff>
    </xdr:from>
    <xdr:to>
      <xdr:col>8</xdr:col>
      <xdr:colOff>457199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1</xdr:row>
          <xdr:rowOff>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10241" name="Group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28575</xdr:rowOff>
        </xdr:from>
        <xdr:to>
          <xdr:col>8</xdr:col>
          <xdr:colOff>495300</xdr:colOff>
          <xdr:row>4</xdr:row>
          <xdr:rowOff>47625</xdr:rowOff>
        </xdr:to>
        <xdr:sp macro="" textlink="">
          <xdr:nvSpPr>
            <xdr:cNvPr id="10242" name="Group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514349</xdr:colOff>
      <xdr:row>1</xdr:row>
      <xdr:rowOff>81680</xdr:rowOff>
    </xdr:from>
    <xdr:to>
      <xdr:col>8</xdr:col>
      <xdr:colOff>457199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9525</xdr:colOff>
          <xdr:row>4</xdr:row>
          <xdr:rowOff>57150</xdr:rowOff>
        </xdr:to>
        <xdr:sp macro="" textlink="">
          <xdr:nvSpPr>
            <xdr:cNvPr id="11265" name="Group Box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409575</xdr:colOff>
          <xdr:row>1</xdr:row>
          <xdr:rowOff>28575</xdr:rowOff>
        </xdr:from>
        <xdr:to>
          <xdr:col>8</xdr:col>
          <xdr:colOff>485775</xdr:colOff>
          <xdr:row>4</xdr:row>
          <xdr:rowOff>47625</xdr:rowOff>
        </xdr:to>
        <xdr:sp macro="" textlink="">
          <xdr:nvSpPr>
            <xdr:cNvPr id="11266" name="Group Box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504824</xdr:colOff>
      <xdr:row>1</xdr:row>
      <xdr:rowOff>81680</xdr:rowOff>
    </xdr:from>
    <xdr:to>
      <xdr:col>8</xdr:col>
      <xdr:colOff>447674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949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28575</xdr:colOff>
          <xdr:row>4</xdr:row>
          <xdr:rowOff>57150</xdr:rowOff>
        </xdr:to>
        <xdr:sp macro="" textlink="">
          <xdr:nvSpPr>
            <xdr:cNvPr id="12289" name="Group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28575</xdr:rowOff>
        </xdr:from>
        <xdr:to>
          <xdr:col>8</xdr:col>
          <xdr:colOff>495300</xdr:colOff>
          <xdr:row>4</xdr:row>
          <xdr:rowOff>47625</xdr:rowOff>
        </xdr:to>
        <xdr:sp macro="" textlink="">
          <xdr:nvSpPr>
            <xdr:cNvPr id="12290" name="Group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514349</xdr:colOff>
      <xdr:row>1</xdr:row>
      <xdr:rowOff>81680</xdr:rowOff>
    </xdr:from>
    <xdr:to>
      <xdr:col>8</xdr:col>
      <xdr:colOff>457199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9525</xdr:colOff>
          <xdr:row>4</xdr:row>
          <xdr:rowOff>57150</xdr:rowOff>
        </xdr:to>
        <xdr:sp macro="" textlink="">
          <xdr:nvSpPr>
            <xdr:cNvPr id="13313" name="Group Box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1</xdr:row>
          <xdr:rowOff>28575</xdr:rowOff>
        </xdr:from>
        <xdr:to>
          <xdr:col>8</xdr:col>
          <xdr:colOff>504825</xdr:colOff>
          <xdr:row>4</xdr:row>
          <xdr:rowOff>47625</xdr:rowOff>
        </xdr:to>
        <xdr:sp macro="" textlink="">
          <xdr:nvSpPr>
            <xdr:cNvPr id="13314" name="Group Box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523874</xdr:colOff>
      <xdr:row>1</xdr:row>
      <xdr:rowOff>81680</xdr:rowOff>
    </xdr:from>
    <xdr:to>
      <xdr:col>8</xdr:col>
      <xdr:colOff>466724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5999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14337" name="Group Box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</xdr:row>
          <xdr:rowOff>28575</xdr:rowOff>
        </xdr:from>
        <xdr:to>
          <xdr:col>8</xdr:col>
          <xdr:colOff>514350</xdr:colOff>
          <xdr:row>4</xdr:row>
          <xdr:rowOff>47625</xdr:rowOff>
        </xdr:to>
        <xdr:sp macro="" textlink="">
          <xdr:nvSpPr>
            <xdr:cNvPr id="14338" name="Group Box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533399</xdr:colOff>
      <xdr:row>1</xdr:row>
      <xdr:rowOff>81680</xdr:rowOff>
    </xdr:from>
    <xdr:to>
      <xdr:col>8</xdr:col>
      <xdr:colOff>476249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28575</xdr:colOff>
          <xdr:row>4</xdr:row>
          <xdr:rowOff>57150</xdr:rowOff>
        </xdr:to>
        <xdr:sp macro="" textlink="">
          <xdr:nvSpPr>
            <xdr:cNvPr id="15361" name="Group Box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409575</xdr:colOff>
          <xdr:row>1</xdr:row>
          <xdr:rowOff>38100</xdr:rowOff>
        </xdr:from>
        <xdr:to>
          <xdr:col>8</xdr:col>
          <xdr:colOff>485775</xdr:colOff>
          <xdr:row>4</xdr:row>
          <xdr:rowOff>57150</xdr:rowOff>
        </xdr:to>
        <xdr:sp macro="" textlink="">
          <xdr:nvSpPr>
            <xdr:cNvPr id="15362" name="Group Box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504824</xdr:colOff>
      <xdr:row>1</xdr:row>
      <xdr:rowOff>91205</xdr:rowOff>
    </xdr:from>
    <xdr:to>
      <xdr:col>8</xdr:col>
      <xdr:colOff>447674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949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16385" name="Group Box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38100</xdr:rowOff>
        </xdr:from>
        <xdr:to>
          <xdr:col>8</xdr:col>
          <xdr:colOff>523875</xdr:colOff>
          <xdr:row>4</xdr:row>
          <xdr:rowOff>57150</xdr:rowOff>
        </xdr:to>
        <xdr:sp macro="" textlink="">
          <xdr:nvSpPr>
            <xdr:cNvPr id="16386" name="Group Box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542924</xdr:colOff>
      <xdr:row>1</xdr:row>
      <xdr:rowOff>91205</xdr:rowOff>
    </xdr:from>
    <xdr:to>
      <xdr:col>8</xdr:col>
      <xdr:colOff>485774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49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17409" name="Group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</xdr:row>
          <xdr:rowOff>38100</xdr:rowOff>
        </xdr:from>
        <xdr:to>
          <xdr:col>8</xdr:col>
          <xdr:colOff>514350</xdr:colOff>
          <xdr:row>4</xdr:row>
          <xdr:rowOff>57150</xdr:rowOff>
        </xdr:to>
        <xdr:sp macro="" textlink="">
          <xdr:nvSpPr>
            <xdr:cNvPr id="17410" name="Group Box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533399</xdr:colOff>
      <xdr:row>1</xdr:row>
      <xdr:rowOff>91205</xdr:rowOff>
    </xdr:from>
    <xdr:to>
      <xdr:col>8</xdr:col>
      <xdr:colOff>476249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4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18433" name="Group Box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1</xdr:row>
          <xdr:rowOff>28575</xdr:rowOff>
        </xdr:from>
        <xdr:to>
          <xdr:col>8</xdr:col>
          <xdr:colOff>504825</xdr:colOff>
          <xdr:row>4</xdr:row>
          <xdr:rowOff>47625</xdr:rowOff>
        </xdr:to>
        <xdr:sp macro="" textlink="">
          <xdr:nvSpPr>
            <xdr:cNvPr id="18434" name="Group Box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523874</xdr:colOff>
      <xdr:row>1</xdr:row>
      <xdr:rowOff>81680</xdr:rowOff>
    </xdr:from>
    <xdr:to>
      <xdr:col>8</xdr:col>
      <xdr:colOff>466724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5999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19457" name="Group Box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38100</xdr:rowOff>
        </xdr:from>
        <xdr:to>
          <xdr:col>8</xdr:col>
          <xdr:colOff>495300</xdr:colOff>
          <xdr:row>4</xdr:row>
          <xdr:rowOff>57150</xdr:rowOff>
        </xdr:to>
        <xdr:sp macro="" textlink="">
          <xdr:nvSpPr>
            <xdr:cNvPr id="19458" name="Group Box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514349</xdr:colOff>
      <xdr:row>1</xdr:row>
      <xdr:rowOff>91205</xdr:rowOff>
    </xdr:from>
    <xdr:to>
      <xdr:col>8</xdr:col>
      <xdr:colOff>457199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4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20481" name="Group Box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</xdr:row>
          <xdr:rowOff>28575</xdr:rowOff>
        </xdr:from>
        <xdr:to>
          <xdr:col>8</xdr:col>
          <xdr:colOff>514350</xdr:colOff>
          <xdr:row>4</xdr:row>
          <xdr:rowOff>47625</xdr:rowOff>
        </xdr:to>
        <xdr:sp macro="" textlink="">
          <xdr:nvSpPr>
            <xdr:cNvPr id="20482" name="Group Box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533399</xdr:colOff>
      <xdr:row>1</xdr:row>
      <xdr:rowOff>81680</xdr:rowOff>
    </xdr:from>
    <xdr:to>
      <xdr:col>8</xdr:col>
      <xdr:colOff>476249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9525</xdr:colOff>
          <xdr:row>4</xdr:row>
          <xdr:rowOff>57150</xdr:rowOff>
        </xdr:to>
        <xdr:sp macro="" textlink="">
          <xdr:nvSpPr>
            <xdr:cNvPr id="21505" name="Group Box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476250</xdr:colOff>
          <xdr:row>1</xdr:row>
          <xdr:rowOff>28575</xdr:rowOff>
        </xdr:from>
        <xdr:to>
          <xdr:col>9</xdr:col>
          <xdr:colOff>0</xdr:colOff>
          <xdr:row>4</xdr:row>
          <xdr:rowOff>47625</xdr:rowOff>
        </xdr:to>
        <xdr:sp macro="" textlink="">
          <xdr:nvSpPr>
            <xdr:cNvPr id="21506" name="Group Box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19049</xdr:colOff>
      <xdr:row>1</xdr:row>
      <xdr:rowOff>81680</xdr:rowOff>
    </xdr:from>
    <xdr:to>
      <xdr:col>8</xdr:col>
      <xdr:colOff>514349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362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9525</xdr:colOff>
          <xdr:row>4</xdr:row>
          <xdr:rowOff>57150</xdr:rowOff>
        </xdr:to>
        <xdr:sp macro="" textlink="">
          <xdr:nvSpPr>
            <xdr:cNvPr id="22529" name="Group Box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28575</xdr:rowOff>
        </xdr:from>
        <xdr:to>
          <xdr:col>8</xdr:col>
          <xdr:colOff>523875</xdr:colOff>
          <xdr:row>4</xdr:row>
          <xdr:rowOff>47625</xdr:rowOff>
        </xdr:to>
        <xdr:sp macro="" textlink="">
          <xdr:nvSpPr>
            <xdr:cNvPr id="22530" name="Group Box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542924</xdr:colOff>
      <xdr:row>1</xdr:row>
      <xdr:rowOff>81680</xdr:rowOff>
    </xdr:from>
    <xdr:to>
      <xdr:col>8</xdr:col>
      <xdr:colOff>485774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49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23553" name="Group Box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38100</xdr:rowOff>
        </xdr:from>
        <xdr:to>
          <xdr:col>8</xdr:col>
          <xdr:colOff>495300</xdr:colOff>
          <xdr:row>4</xdr:row>
          <xdr:rowOff>57150</xdr:rowOff>
        </xdr:to>
        <xdr:sp macro="" textlink="">
          <xdr:nvSpPr>
            <xdr:cNvPr id="23554" name="Group Box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514349</xdr:colOff>
      <xdr:row>1</xdr:row>
      <xdr:rowOff>91205</xdr:rowOff>
    </xdr:from>
    <xdr:to>
      <xdr:col>8</xdr:col>
      <xdr:colOff>457199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4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24577" name="Group Box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38100</xdr:rowOff>
        </xdr:from>
        <xdr:to>
          <xdr:col>8</xdr:col>
          <xdr:colOff>523875</xdr:colOff>
          <xdr:row>4</xdr:row>
          <xdr:rowOff>57150</xdr:rowOff>
        </xdr:to>
        <xdr:sp macro="" textlink="">
          <xdr:nvSpPr>
            <xdr:cNvPr id="24578" name="Group Box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542924</xdr:colOff>
      <xdr:row>1</xdr:row>
      <xdr:rowOff>91205</xdr:rowOff>
    </xdr:from>
    <xdr:to>
      <xdr:col>8</xdr:col>
      <xdr:colOff>485774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49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9525</xdr:colOff>
          <xdr:row>4</xdr:row>
          <xdr:rowOff>57150</xdr:rowOff>
        </xdr:to>
        <xdr:sp macro="" textlink="">
          <xdr:nvSpPr>
            <xdr:cNvPr id="25601" name="Group Box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28575</xdr:rowOff>
        </xdr:from>
        <xdr:to>
          <xdr:col>8</xdr:col>
          <xdr:colOff>523875</xdr:colOff>
          <xdr:row>4</xdr:row>
          <xdr:rowOff>47625</xdr:rowOff>
        </xdr:to>
        <xdr:sp macro="" textlink="">
          <xdr:nvSpPr>
            <xdr:cNvPr id="25602" name="Group Box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542924</xdr:colOff>
      <xdr:row>1</xdr:row>
      <xdr:rowOff>81680</xdr:rowOff>
    </xdr:from>
    <xdr:to>
      <xdr:col>8</xdr:col>
      <xdr:colOff>485774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49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26625" name="Group Box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</xdr:row>
          <xdr:rowOff>19050</xdr:rowOff>
        </xdr:from>
        <xdr:to>
          <xdr:col>8</xdr:col>
          <xdr:colOff>514350</xdr:colOff>
          <xdr:row>4</xdr:row>
          <xdr:rowOff>38100</xdr:rowOff>
        </xdr:to>
        <xdr:sp macro="" textlink="">
          <xdr:nvSpPr>
            <xdr:cNvPr id="26626" name="Group Box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533399</xdr:colOff>
      <xdr:row>1</xdr:row>
      <xdr:rowOff>72155</xdr:rowOff>
    </xdr:from>
    <xdr:to>
      <xdr:col>8</xdr:col>
      <xdr:colOff>476249</xdr:colOff>
      <xdr:row>3</xdr:row>
      <xdr:rowOff>186455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4" y="262655"/>
          <a:ext cx="495300" cy="4953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27649" name="Group Box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1</xdr:row>
          <xdr:rowOff>19050</xdr:rowOff>
        </xdr:from>
        <xdr:to>
          <xdr:col>8</xdr:col>
          <xdr:colOff>504825</xdr:colOff>
          <xdr:row>4</xdr:row>
          <xdr:rowOff>38100</xdr:rowOff>
        </xdr:to>
        <xdr:sp macro="" textlink="">
          <xdr:nvSpPr>
            <xdr:cNvPr id="27650" name="Group Box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523874</xdr:colOff>
      <xdr:row>1</xdr:row>
      <xdr:rowOff>72155</xdr:rowOff>
    </xdr:from>
    <xdr:to>
      <xdr:col>8</xdr:col>
      <xdr:colOff>466724</xdr:colOff>
      <xdr:row>3</xdr:row>
      <xdr:rowOff>186455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5999" y="262655"/>
          <a:ext cx="495300" cy="4953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28673" name="Group Box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</xdr:row>
          <xdr:rowOff>28575</xdr:rowOff>
        </xdr:from>
        <xdr:to>
          <xdr:col>8</xdr:col>
          <xdr:colOff>514350</xdr:colOff>
          <xdr:row>4</xdr:row>
          <xdr:rowOff>47625</xdr:rowOff>
        </xdr:to>
        <xdr:sp macro="" textlink="">
          <xdr:nvSpPr>
            <xdr:cNvPr id="28674" name="Group Box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533399</xdr:colOff>
      <xdr:row>1</xdr:row>
      <xdr:rowOff>81680</xdr:rowOff>
    </xdr:from>
    <xdr:to>
      <xdr:col>8</xdr:col>
      <xdr:colOff>476249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4" y="272180"/>
          <a:ext cx="495300" cy="4953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.%20DOK%20SEKOLAH\EXCEL%20APLIKASI%20MAULIDAINI\SHU%20SMA%20DAN%20MA\SKHUN%20OKE\APLIKASI%20SHUS%202017%20ok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IODATA"/>
      <sheetName val="N.SEMISTER"/>
      <sheetName val="NILAI UN"/>
      <sheetName val="UASBN"/>
      <sheetName val="LEGER"/>
      <sheetName val="CETAK SHU"/>
      <sheetName val="Bingjka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">
          <cell r="A8">
            <v>1</v>
          </cell>
          <cell r="B8" t="str">
            <v>9998214971</v>
          </cell>
          <cell r="C8" t="str">
            <v>3-17-06-21-016-001-8</v>
          </cell>
          <cell r="D8" t="str">
            <v>Alfa Mauzan Z</v>
          </cell>
          <cell r="E8" t="str">
            <v>IPA</v>
          </cell>
          <cell r="F8" t="str">
            <v>Kimia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 t="str">
            <v>Kurang</v>
          </cell>
          <cell r="M8" t="str">
            <v>Kurang</v>
          </cell>
          <cell r="N8" t="str">
            <v>Kurang</v>
          </cell>
          <cell r="O8" t="str">
            <v>Kurang</v>
          </cell>
          <cell r="P8">
            <v>90.75</v>
          </cell>
          <cell r="Q8">
            <v>84</v>
          </cell>
          <cell r="R8">
            <v>84.25</v>
          </cell>
          <cell r="S8">
            <v>91</v>
          </cell>
          <cell r="T8">
            <v>91.5</v>
          </cell>
          <cell r="U8">
            <v>85.25</v>
          </cell>
          <cell r="V8">
            <v>83.25</v>
          </cell>
          <cell r="W8">
            <v>89.25</v>
          </cell>
          <cell r="X8">
            <v>88.75</v>
          </cell>
          <cell r="Y8">
            <v>95</v>
          </cell>
          <cell r="Z8">
            <v>89.25</v>
          </cell>
          <cell r="AA8">
            <v>89.25</v>
          </cell>
          <cell r="AB8">
            <v>0</v>
          </cell>
          <cell r="AC8">
            <v>81.65384615384616</v>
          </cell>
          <cell r="AD8">
            <v>93</v>
          </cell>
          <cell r="AE8">
            <v>90</v>
          </cell>
          <cell r="AF8">
            <v>88</v>
          </cell>
          <cell r="AG8">
            <v>93</v>
          </cell>
          <cell r="AH8">
            <v>90</v>
          </cell>
          <cell r="AI8">
            <v>81</v>
          </cell>
          <cell r="AJ8">
            <v>86</v>
          </cell>
          <cell r="AK8">
            <v>88</v>
          </cell>
          <cell r="AL8">
            <v>90</v>
          </cell>
          <cell r="AM8">
            <v>96</v>
          </cell>
          <cell r="AN8">
            <v>88</v>
          </cell>
          <cell r="AO8">
            <v>93</v>
          </cell>
          <cell r="AP8">
            <v>0</v>
          </cell>
          <cell r="AQ8">
            <v>82.769230769230774</v>
          </cell>
        </row>
        <row r="9">
          <cell r="A9">
            <v>2</v>
          </cell>
          <cell r="B9" t="str">
            <v>9990605869</v>
          </cell>
          <cell r="C9" t="str">
            <v>3-17-06-21-016-002-7</v>
          </cell>
          <cell r="D9" t="str">
            <v>Ami Zaka Mutiadi</v>
          </cell>
          <cell r="E9" t="str">
            <v>IPA</v>
          </cell>
          <cell r="F9" t="str">
            <v>Kimia</v>
          </cell>
          <cell r="G9">
            <v>60</v>
          </cell>
          <cell r="H9">
            <v>48</v>
          </cell>
          <cell r="I9">
            <v>27.5</v>
          </cell>
          <cell r="J9">
            <v>35</v>
          </cell>
          <cell r="K9">
            <v>170.5</v>
          </cell>
          <cell r="L9" t="str">
            <v>Cukup</v>
          </cell>
          <cell r="M9" t="str">
            <v>Kurang</v>
          </cell>
          <cell r="N9" t="str">
            <v>Kurang</v>
          </cell>
          <cell r="O9" t="str">
            <v>Kurang</v>
          </cell>
          <cell r="P9">
            <v>87</v>
          </cell>
          <cell r="Q9">
            <v>82.25</v>
          </cell>
          <cell r="R9">
            <v>85.25</v>
          </cell>
          <cell r="S9">
            <v>88.25</v>
          </cell>
          <cell r="T9">
            <v>91.5</v>
          </cell>
          <cell r="U9">
            <v>85.25</v>
          </cell>
          <cell r="V9">
            <v>84.5</v>
          </cell>
          <cell r="W9">
            <v>91.5</v>
          </cell>
          <cell r="X9">
            <v>86.5</v>
          </cell>
          <cell r="Y9">
            <v>93</v>
          </cell>
          <cell r="Z9">
            <v>92.25</v>
          </cell>
          <cell r="AA9">
            <v>92.25</v>
          </cell>
          <cell r="AB9">
            <v>0</v>
          </cell>
          <cell r="AC9">
            <v>81.5</v>
          </cell>
          <cell r="AD9">
            <v>85</v>
          </cell>
          <cell r="AE9">
            <v>94</v>
          </cell>
          <cell r="AF9">
            <v>88</v>
          </cell>
          <cell r="AG9">
            <v>90</v>
          </cell>
          <cell r="AH9">
            <v>85</v>
          </cell>
          <cell r="AI9">
            <v>85</v>
          </cell>
          <cell r="AJ9">
            <v>88</v>
          </cell>
          <cell r="AK9">
            <v>88</v>
          </cell>
          <cell r="AL9">
            <v>90</v>
          </cell>
          <cell r="AM9">
            <v>95</v>
          </cell>
          <cell r="AN9">
            <v>95</v>
          </cell>
          <cell r="AO9">
            <v>94</v>
          </cell>
          <cell r="AP9">
            <v>0</v>
          </cell>
          <cell r="AQ9">
            <v>82.84615384615384</v>
          </cell>
        </row>
        <row r="10">
          <cell r="A10">
            <v>3</v>
          </cell>
          <cell r="B10" t="str">
            <v>9990686591</v>
          </cell>
          <cell r="C10" t="str">
            <v>3-17-06-21-016-003-6</v>
          </cell>
          <cell r="D10" t="str">
            <v>Dinda Marzalena</v>
          </cell>
          <cell r="E10" t="str">
            <v>IPA</v>
          </cell>
          <cell r="F10" t="str">
            <v>Kimia</v>
          </cell>
          <cell r="G10">
            <v>66</v>
          </cell>
          <cell r="H10">
            <v>40</v>
          </cell>
          <cell r="I10">
            <v>25</v>
          </cell>
          <cell r="J10">
            <v>35</v>
          </cell>
          <cell r="K10">
            <v>166</v>
          </cell>
          <cell r="L10" t="str">
            <v>Cukup</v>
          </cell>
          <cell r="M10" t="str">
            <v>Kurang</v>
          </cell>
          <cell r="N10" t="str">
            <v>Kurang</v>
          </cell>
          <cell r="O10" t="str">
            <v>Kurang</v>
          </cell>
          <cell r="P10">
            <v>87</v>
          </cell>
          <cell r="Q10">
            <v>87</v>
          </cell>
          <cell r="R10">
            <v>86</v>
          </cell>
          <cell r="S10">
            <v>88.25</v>
          </cell>
          <cell r="T10">
            <v>88.5</v>
          </cell>
          <cell r="U10">
            <v>87.25</v>
          </cell>
          <cell r="V10">
            <v>83.25</v>
          </cell>
          <cell r="W10">
            <v>89.5</v>
          </cell>
          <cell r="X10">
            <v>87</v>
          </cell>
          <cell r="Y10">
            <v>92</v>
          </cell>
          <cell r="Z10">
            <v>84.75</v>
          </cell>
          <cell r="AA10">
            <v>91.75</v>
          </cell>
          <cell r="AB10">
            <v>0</v>
          </cell>
          <cell r="AC10">
            <v>80.942307692307693</v>
          </cell>
          <cell r="AD10">
            <v>80</v>
          </cell>
          <cell r="AE10">
            <v>90</v>
          </cell>
          <cell r="AF10">
            <v>87</v>
          </cell>
          <cell r="AG10">
            <v>95</v>
          </cell>
          <cell r="AH10">
            <v>88</v>
          </cell>
          <cell r="AI10">
            <v>82</v>
          </cell>
          <cell r="AJ10">
            <v>88</v>
          </cell>
          <cell r="AK10">
            <v>87</v>
          </cell>
          <cell r="AL10">
            <v>90</v>
          </cell>
          <cell r="AM10">
            <v>97</v>
          </cell>
          <cell r="AN10">
            <v>85</v>
          </cell>
          <cell r="AO10">
            <v>96</v>
          </cell>
          <cell r="AP10">
            <v>0</v>
          </cell>
          <cell r="AQ10">
            <v>81.92307692307692</v>
          </cell>
        </row>
        <row r="11">
          <cell r="A11">
            <v>4</v>
          </cell>
          <cell r="B11" t="str">
            <v>9990606078</v>
          </cell>
          <cell r="C11" t="str">
            <v>3-17-06-21-016-004-5</v>
          </cell>
          <cell r="D11" t="str">
            <v>Mutia Ulfa Andriani</v>
          </cell>
          <cell r="E11" t="str">
            <v>IPA</v>
          </cell>
          <cell r="F11" t="str">
            <v>Biologi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>Kurang</v>
          </cell>
          <cell r="M11" t="str">
            <v>Kurang</v>
          </cell>
          <cell r="N11" t="str">
            <v>Kurang</v>
          </cell>
          <cell r="O11" t="str">
            <v>Kurang</v>
          </cell>
          <cell r="P11">
            <v>93</v>
          </cell>
          <cell r="Q11">
            <v>84.75</v>
          </cell>
          <cell r="R11">
            <v>91.25</v>
          </cell>
          <cell r="S11">
            <v>90</v>
          </cell>
          <cell r="T11">
            <v>88.75</v>
          </cell>
          <cell r="U11">
            <v>88.25</v>
          </cell>
          <cell r="V11">
            <v>84.75</v>
          </cell>
          <cell r="W11">
            <v>93.25</v>
          </cell>
          <cell r="X11">
            <v>89</v>
          </cell>
          <cell r="Y11">
            <v>96.5</v>
          </cell>
          <cell r="Z11">
            <v>90.25</v>
          </cell>
          <cell r="AA11">
            <v>92.5</v>
          </cell>
          <cell r="AB11">
            <v>0</v>
          </cell>
          <cell r="AC11">
            <v>83.25</v>
          </cell>
          <cell r="AD11">
            <v>83</v>
          </cell>
          <cell r="AE11">
            <v>90</v>
          </cell>
          <cell r="AF11">
            <v>86</v>
          </cell>
          <cell r="AG11">
            <v>93</v>
          </cell>
          <cell r="AH11">
            <v>88</v>
          </cell>
          <cell r="AI11">
            <v>83</v>
          </cell>
          <cell r="AJ11">
            <v>86</v>
          </cell>
          <cell r="AK11">
            <v>88</v>
          </cell>
          <cell r="AL11">
            <v>90</v>
          </cell>
          <cell r="AM11">
            <v>96</v>
          </cell>
          <cell r="AN11">
            <v>95</v>
          </cell>
          <cell r="AO11">
            <v>95</v>
          </cell>
          <cell r="AP11">
            <v>0</v>
          </cell>
          <cell r="AQ11">
            <v>82.538461538461533</v>
          </cell>
        </row>
        <row r="12">
          <cell r="A12">
            <v>5</v>
          </cell>
          <cell r="B12" t="str">
            <v>9995747176</v>
          </cell>
          <cell r="C12" t="str">
            <v>3-17-06-21-016-005-4</v>
          </cell>
          <cell r="D12" t="str">
            <v>T.Fazlur Rahman Noprizal</v>
          </cell>
          <cell r="E12" t="str">
            <v>IPA</v>
          </cell>
          <cell r="F12" t="str">
            <v>Kimia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>Kurang</v>
          </cell>
          <cell r="M12" t="str">
            <v>Kurang</v>
          </cell>
          <cell r="N12" t="str">
            <v>Kurang</v>
          </cell>
          <cell r="O12" t="str">
            <v>Kurang</v>
          </cell>
          <cell r="P12">
            <v>92.75</v>
          </cell>
          <cell r="Q12">
            <v>87.25</v>
          </cell>
          <cell r="R12">
            <v>85.25</v>
          </cell>
          <cell r="S12">
            <v>90.25</v>
          </cell>
          <cell r="T12">
            <v>91</v>
          </cell>
          <cell r="U12">
            <v>90.25</v>
          </cell>
          <cell r="V12">
            <v>89.5</v>
          </cell>
          <cell r="W12">
            <v>90.25</v>
          </cell>
          <cell r="X12">
            <v>90</v>
          </cell>
          <cell r="Y12">
            <v>93</v>
          </cell>
          <cell r="Z12">
            <v>92.5</v>
          </cell>
          <cell r="AA12">
            <v>93.25</v>
          </cell>
          <cell r="AB12">
            <v>0</v>
          </cell>
          <cell r="AC12">
            <v>83.480769230769226</v>
          </cell>
          <cell r="AD12">
            <v>82</v>
          </cell>
          <cell r="AE12">
            <v>90</v>
          </cell>
          <cell r="AF12">
            <v>84</v>
          </cell>
          <cell r="AG12">
            <v>92</v>
          </cell>
          <cell r="AH12">
            <v>88</v>
          </cell>
          <cell r="AI12">
            <v>81</v>
          </cell>
          <cell r="AJ12">
            <v>88</v>
          </cell>
          <cell r="AK12">
            <v>89</v>
          </cell>
          <cell r="AL12">
            <v>90</v>
          </cell>
          <cell r="AM12">
            <v>96</v>
          </cell>
          <cell r="AN12">
            <v>95</v>
          </cell>
          <cell r="AO12">
            <v>97</v>
          </cell>
          <cell r="AP12">
            <v>0</v>
          </cell>
          <cell r="AQ12">
            <v>82.461538461538467</v>
          </cell>
        </row>
        <row r="13">
          <cell r="A13">
            <v>6</v>
          </cell>
          <cell r="B13" t="str">
            <v>9990605870</v>
          </cell>
          <cell r="C13" t="str">
            <v>3-17-06-21-016-006-3</v>
          </cell>
          <cell r="D13" t="str">
            <v>Tri Agus Andi</v>
          </cell>
          <cell r="E13" t="str">
            <v>IPA</v>
          </cell>
          <cell r="F13" t="str">
            <v>Kimia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>Kurang</v>
          </cell>
          <cell r="M13" t="str">
            <v>Kurang</v>
          </cell>
          <cell r="N13" t="str">
            <v>Kurang</v>
          </cell>
          <cell r="O13" t="str">
            <v>Kurang</v>
          </cell>
          <cell r="P13">
            <v>87</v>
          </cell>
          <cell r="Q13">
            <v>85.5</v>
          </cell>
          <cell r="R13">
            <v>83.75</v>
          </cell>
          <cell r="S13">
            <v>88.25</v>
          </cell>
          <cell r="T13">
            <v>87</v>
          </cell>
          <cell r="U13">
            <v>85.25</v>
          </cell>
          <cell r="V13">
            <v>89.5</v>
          </cell>
          <cell r="W13">
            <v>87.25</v>
          </cell>
          <cell r="X13">
            <v>87</v>
          </cell>
          <cell r="Y13">
            <v>85.25</v>
          </cell>
          <cell r="Z13">
            <v>87.5</v>
          </cell>
          <cell r="AA13">
            <v>93.25</v>
          </cell>
          <cell r="AB13">
            <v>0</v>
          </cell>
          <cell r="AC13">
            <v>80.5</v>
          </cell>
          <cell r="AD13">
            <v>84</v>
          </cell>
          <cell r="AE13">
            <v>92</v>
          </cell>
          <cell r="AF13">
            <v>83</v>
          </cell>
          <cell r="AG13">
            <v>91</v>
          </cell>
          <cell r="AH13">
            <v>87</v>
          </cell>
          <cell r="AI13">
            <v>83</v>
          </cell>
          <cell r="AJ13">
            <v>86</v>
          </cell>
          <cell r="AK13">
            <v>89</v>
          </cell>
          <cell r="AL13">
            <v>92</v>
          </cell>
          <cell r="AM13">
            <v>95</v>
          </cell>
          <cell r="AN13">
            <v>95</v>
          </cell>
          <cell r="AO13">
            <v>96</v>
          </cell>
          <cell r="AP13">
            <v>0</v>
          </cell>
          <cell r="AQ13">
            <v>82.538461538461533</v>
          </cell>
        </row>
        <row r="14">
          <cell r="A14">
            <v>7</v>
          </cell>
          <cell r="B14" t="str">
            <v>0006343751</v>
          </cell>
          <cell r="C14" t="str">
            <v>3-17-06-21-016-007-2</v>
          </cell>
          <cell r="D14" t="str">
            <v>Vika Badria</v>
          </cell>
          <cell r="E14" t="str">
            <v>IPA</v>
          </cell>
          <cell r="F14" t="str">
            <v>Kimia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>Kurang</v>
          </cell>
          <cell r="M14" t="str">
            <v>Kurang</v>
          </cell>
          <cell r="N14" t="str">
            <v>Kurang</v>
          </cell>
          <cell r="O14" t="str">
            <v>Kurang</v>
          </cell>
          <cell r="P14">
            <v>88</v>
          </cell>
          <cell r="Q14">
            <v>87.5</v>
          </cell>
          <cell r="R14">
            <v>83.25</v>
          </cell>
          <cell r="S14">
            <v>90.25</v>
          </cell>
          <cell r="T14">
            <v>91</v>
          </cell>
          <cell r="U14">
            <v>87.25</v>
          </cell>
          <cell r="V14">
            <v>88.5</v>
          </cell>
          <cell r="W14">
            <v>90.25</v>
          </cell>
          <cell r="X14">
            <v>88.5</v>
          </cell>
          <cell r="Y14">
            <v>92</v>
          </cell>
          <cell r="Z14">
            <v>86.75</v>
          </cell>
          <cell r="AA14">
            <v>90.75</v>
          </cell>
          <cell r="AB14">
            <v>0</v>
          </cell>
          <cell r="AC14">
            <v>81.84615384615384</v>
          </cell>
          <cell r="AD14">
            <v>88</v>
          </cell>
          <cell r="AE14">
            <v>94</v>
          </cell>
          <cell r="AF14">
            <v>89</v>
          </cell>
          <cell r="AG14">
            <v>93</v>
          </cell>
          <cell r="AH14">
            <v>90</v>
          </cell>
          <cell r="AI14">
            <v>84</v>
          </cell>
          <cell r="AJ14">
            <v>86</v>
          </cell>
          <cell r="AK14">
            <v>89</v>
          </cell>
          <cell r="AL14">
            <v>92</v>
          </cell>
          <cell r="AM14">
            <v>97</v>
          </cell>
          <cell r="AN14">
            <v>80</v>
          </cell>
          <cell r="AO14">
            <v>93</v>
          </cell>
          <cell r="AP14">
            <v>0</v>
          </cell>
          <cell r="AQ14">
            <v>82.692307692307693</v>
          </cell>
        </row>
        <row r="15">
          <cell r="A15">
            <v>8</v>
          </cell>
          <cell r="B15" t="str">
            <v>9995671744</v>
          </cell>
          <cell r="C15" t="str">
            <v>3-17-06-21-016-008-9</v>
          </cell>
          <cell r="D15" t="str">
            <v>Yuanna Riskiani</v>
          </cell>
          <cell r="E15" t="str">
            <v>IPA</v>
          </cell>
          <cell r="F15" t="str">
            <v>Kimia</v>
          </cell>
          <cell r="G15">
            <v>72</v>
          </cell>
          <cell r="H15">
            <v>20</v>
          </cell>
          <cell r="I15">
            <v>20</v>
          </cell>
          <cell r="J15">
            <v>30</v>
          </cell>
          <cell r="K15">
            <v>142</v>
          </cell>
          <cell r="L15" t="str">
            <v>Baik</v>
          </cell>
          <cell r="M15" t="str">
            <v>Kurang</v>
          </cell>
          <cell r="N15" t="str">
            <v>Kurang</v>
          </cell>
          <cell r="O15" t="str">
            <v>Kurang</v>
          </cell>
          <cell r="P15">
            <v>87.5</v>
          </cell>
          <cell r="Q15">
            <v>82.25</v>
          </cell>
          <cell r="R15">
            <v>83.5</v>
          </cell>
          <cell r="S15">
            <v>89</v>
          </cell>
          <cell r="T15">
            <v>86</v>
          </cell>
          <cell r="U15">
            <v>84</v>
          </cell>
          <cell r="V15">
            <v>89.5</v>
          </cell>
          <cell r="W15">
            <v>87.25</v>
          </cell>
          <cell r="X15">
            <v>88</v>
          </cell>
          <cell r="Y15">
            <v>94.75</v>
          </cell>
          <cell r="Z15">
            <v>84.25</v>
          </cell>
          <cell r="AA15">
            <v>95</v>
          </cell>
          <cell r="AB15">
            <v>0</v>
          </cell>
          <cell r="AC15">
            <v>80.84615384615384</v>
          </cell>
          <cell r="AD15">
            <v>83</v>
          </cell>
          <cell r="AE15">
            <v>94</v>
          </cell>
          <cell r="AF15">
            <v>87</v>
          </cell>
          <cell r="AG15">
            <v>92</v>
          </cell>
          <cell r="AH15">
            <v>88</v>
          </cell>
          <cell r="AI15">
            <v>83</v>
          </cell>
          <cell r="AJ15">
            <v>88</v>
          </cell>
          <cell r="AK15">
            <v>88</v>
          </cell>
          <cell r="AL15">
            <v>92</v>
          </cell>
          <cell r="AM15">
            <v>98</v>
          </cell>
          <cell r="AN15">
            <v>95</v>
          </cell>
          <cell r="AO15">
            <v>98</v>
          </cell>
          <cell r="AP15">
            <v>0</v>
          </cell>
          <cell r="AQ15">
            <v>83.538461538461533</v>
          </cell>
        </row>
        <row r="16">
          <cell r="A16">
            <v>9</v>
          </cell>
          <cell r="B16" t="str">
            <v>9985503036</v>
          </cell>
          <cell r="C16" t="str">
            <v>3-17-06-21-016-009-8</v>
          </cell>
          <cell r="D16" t="str">
            <v>Nidaul Husna</v>
          </cell>
          <cell r="E16" t="str">
            <v>IPA</v>
          </cell>
          <cell r="F16" t="str">
            <v>Kimia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 t="str">
            <v>Kurang</v>
          </cell>
          <cell r="M16" t="str">
            <v>Kurang</v>
          </cell>
          <cell r="N16" t="str">
            <v>Kurang</v>
          </cell>
          <cell r="O16" t="str">
            <v>Kurang</v>
          </cell>
          <cell r="P16">
            <v>93.25</v>
          </cell>
          <cell r="Q16">
            <v>83.5</v>
          </cell>
          <cell r="R16">
            <v>89.25</v>
          </cell>
          <cell r="S16">
            <v>90.75</v>
          </cell>
          <cell r="T16">
            <v>90.25</v>
          </cell>
          <cell r="U16">
            <v>86.5</v>
          </cell>
          <cell r="V16">
            <v>86</v>
          </cell>
          <cell r="W16">
            <v>87.25</v>
          </cell>
          <cell r="X16">
            <v>91.5</v>
          </cell>
          <cell r="Y16">
            <v>94.5</v>
          </cell>
          <cell r="Z16">
            <v>89.75</v>
          </cell>
          <cell r="AA16">
            <v>94.25</v>
          </cell>
          <cell r="AB16">
            <v>0</v>
          </cell>
          <cell r="AC16">
            <v>82.82692307692308</v>
          </cell>
          <cell r="AD16">
            <v>88</v>
          </cell>
          <cell r="AE16">
            <v>92</v>
          </cell>
          <cell r="AF16">
            <v>88</v>
          </cell>
          <cell r="AG16">
            <v>94</v>
          </cell>
          <cell r="AH16">
            <v>87</v>
          </cell>
          <cell r="AI16">
            <v>83</v>
          </cell>
          <cell r="AJ16">
            <v>86</v>
          </cell>
          <cell r="AK16">
            <v>90</v>
          </cell>
          <cell r="AL16">
            <v>92</v>
          </cell>
          <cell r="AM16">
            <v>97</v>
          </cell>
          <cell r="AN16">
            <v>87</v>
          </cell>
          <cell r="AO16">
            <v>98</v>
          </cell>
          <cell r="AP16">
            <v>0</v>
          </cell>
          <cell r="AQ16">
            <v>83.230769230769226</v>
          </cell>
        </row>
        <row r="17">
          <cell r="A17">
            <v>10</v>
          </cell>
          <cell r="B17" t="str">
            <v>9998940875</v>
          </cell>
          <cell r="C17" t="str">
            <v>3-17-06-21-016-010-7</v>
          </cell>
          <cell r="D17" t="str">
            <v>Suhendri Juanda</v>
          </cell>
          <cell r="E17" t="str">
            <v>IPA</v>
          </cell>
          <cell r="F17" t="str">
            <v>Kimia</v>
          </cell>
          <cell r="G17">
            <v>72</v>
          </cell>
          <cell r="H17">
            <v>32</v>
          </cell>
          <cell r="I17">
            <v>22.5</v>
          </cell>
          <cell r="J17">
            <v>27.5</v>
          </cell>
          <cell r="K17">
            <v>154</v>
          </cell>
          <cell r="L17" t="str">
            <v>Baik</v>
          </cell>
          <cell r="M17" t="str">
            <v>Kurang</v>
          </cell>
          <cell r="N17" t="str">
            <v>Kurang</v>
          </cell>
          <cell r="O17" t="str">
            <v>Kurang</v>
          </cell>
          <cell r="P17">
            <v>86.75</v>
          </cell>
          <cell r="Q17">
            <v>82.75</v>
          </cell>
          <cell r="R17">
            <v>89.25</v>
          </cell>
          <cell r="S17">
            <v>87.75</v>
          </cell>
          <cell r="T17">
            <v>87.75</v>
          </cell>
          <cell r="U17">
            <v>83.5</v>
          </cell>
          <cell r="V17">
            <v>88</v>
          </cell>
          <cell r="W17">
            <v>82.75</v>
          </cell>
          <cell r="X17">
            <v>87.25</v>
          </cell>
          <cell r="Y17">
            <v>94</v>
          </cell>
          <cell r="Z17">
            <v>87.5</v>
          </cell>
          <cell r="AA17">
            <v>89.75</v>
          </cell>
          <cell r="AB17">
            <v>0</v>
          </cell>
          <cell r="AC17">
            <v>80.538461538461533</v>
          </cell>
          <cell r="AD17">
            <v>92</v>
          </cell>
          <cell r="AE17">
            <v>92</v>
          </cell>
          <cell r="AF17">
            <v>88</v>
          </cell>
          <cell r="AG17">
            <v>91</v>
          </cell>
          <cell r="AH17">
            <v>88</v>
          </cell>
          <cell r="AI17">
            <v>82</v>
          </cell>
          <cell r="AJ17">
            <v>86</v>
          </cell>
          <cell r="AK17">
            <v>85</v>
          </cell>
          <cell r="AL17">
            <v>90</v>
          </cell>
          <cell r="AM17">
            <v>96</v>
          </cell>
          <cell r="AN17">
            <v>85</v>
          </cell>
          <cell r="AO17">
            <v>92</v>
          </cell>
          <cell r="AP17">
            <v>0</v>
          </cell>
          <cell r="AQ17">
            <v>82.07692307692308</v>
          </cell>
        </row>
        <row r="18">
          <cell r="A18">
            <v>11</v>
          </cell>
          <cell r="B18" t="str">
            <v>9996900742</v>
          </cell>
          <cell r="C18" t="str">
            <v>3-17-06-21-016-011-6</v>
          </cell>
          <cell r="D18" t="str">
            <v>Alfi Makpira</v>
          </cell>
          <cell r="E18" t="str">
            <v>IPA</v>
          </cell>
          <cell r="F18" t="str">
            <v>Biologi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>Kurang</v>
          </cell>
          <cell r="M18" t="str">
            <v>Kurang</v>
          </cell>
          <cell r="N18" t="str">
            <v>Kurang</v>
          </cell>
          <cell r="O18" t="str">
            <v>Kurang</v>
          </cell>
          <cell r="P18">
            <v>90.75</v>
          </cell>
          <cell r="Q18">
            <v>89</v>
          </cell>
          <cell r="R18">
            <v>87.25</v>
          </cell>
          <cell r="S18">
            <v>88.25</v>
          </cell>
          <cell r="T18">
            <v>88</v>
          </cell>
          <cell r="U18">
            <v>86.25</v>
          </cell>
          <cell r="V18">
            <v>85</v>
          </cell>
          <cell r="W18">
            <v>91.5</v>
          </cell>
          <cell r="X18">
            <v>88</v>
          </cell>
          <cell r="Y18">
            <v>95</v>
          </cell>
          <cell r="Z18">
            <v>89.25</v>
          </cell>
          <cell r="AA18">
            <v>91.75</v>
          </cell>
          <cell r="AB18">
            <v>0</v>
          </cell>
          <cell r="AC18">
            <v>82.307692307692307</v>
          </cell>
          <cell r="AD18">
            <v>88</v>
          </cell>
          <cell r="AE18">
            <v>92</v>
          </cell>
          <cell r="AF18">
            <v>88</v>
          </cell>
          <cell r="AG18">
            <v>92</v>
          </cell>
          <cell r="AH18">
            <v>88</v>
          </cell>
          <cell r="AI18">
            <v>83</v>
          </cell>
          <cell r="AJ18">
            <v>86</v>
          </cell>
          <cell r="AK18">
            <v>90</v>
          </cell>
          <cell r="AL18">
            <v>90</v>
          </cell>
          <cell r="AM18">
            <v>96</v>
          </cell>
          <cell r="AN18">
            <v>85</v>
          </cell>
          <cell r="AO18">
            <v>96</v>
          </cell>
          <cell r="AP18">
            <v>0</v>
          </cell>
          <cell r="AQ18">
            <v>82.615384615384613</v>
          </cell>
        </row>
        <row r="19">
          <cell r="A19">
            <v>12</v>
          </cell>
          <cell r="B19" t="str">
            <v>9994429471</v>
          </cell>
          <cell r="C19" t="str">
            <v>3-17-06-21-016-012-5</v>
          </cell>
          <cell r="D19" t="str">
            <v>Dina Veranika</v>
          </cell>
          <cell r="E19" t="str">
            <v>IPA</v>
          </cell>
          <cell r="F19" t="str">
            <v>Biologi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>Kurang</v>
          </cell>
          <cell r="M19" t="str">
            <v>Kurang</v>
          </cell>
          <cell r="N19" t="str">
            <v>Kurang</v>
          </cell>
          <cell r="O19" t="str">
            <v>Kurang</v>
          </cell>
          <cell r="P19">
            <v>93.75</v>
          </cell>
          <cell r="Q19">
            <v>88</v>
          </cell>
          <cell r="R19">
            <v>87.75</v>
          </cell>
          <cell r="S19">
            <v>92.25</v>
          </cell>
          <cell r="T19">
            <v>90.5</v>
          </cell>
          <cell r="U19">
            <v>88.5</v>
          </cell>
          <cell r="V19">
            <v>86</v>
          </cell>
          <cell r="W19">
            <v>94.25</v>
          </cell>
          <cell r="X19">
            <v>88.5</v>
          </cell>
          <cell r="Y19">
            <v>85.25</v>
          </cell>
          <cell r="Z19">
            <v>89.25</v>
          </cell>
          <cell r="AA19">
            <v>92.75</v>
          </cell>
          <cell r="AB19">
            <v>0</v>
          </cell>
          <cell r="AC19">
            <v>82.82692307692308</v>
          </cell>
          <cell r="AD19">
            <v>92</v>
          </cell>
          <cell r="AE19">
            <v>94</v>
          </cell>
          <cell r="AF19">
            <v>84</v>
          </cell>
          <cell r="AG19">
            <v>95</v>
          </cell>
          <cell r="AH19">
            <v>87</v>
          </cell>
          <cell r="AI19">
            <v>83</v>
          </cell>
          <cell r="AJ19">
            <v>88</v>
          </cell>
          <cell r="AK19">
            <v>90</v>
          </cell>
          <cell r="AL19">
            <v>90</v>
          </cell>
          <cell r="AM19">
            <v>95</v>
          </cell>
          <cell r="AN19">
            <v>89</v>
          </cell>
          <cell r="AO19">
            <v>96</v>
          </cell>
          <cell r="AP19">
            <v>0</v>
          </cell>
          <cell r="AQ19">
            <v>83.307692307692307</v>
          </cell>
        </row>
        <row r="20">
          <cell r="A20">
            <v>13</v>
          </cell>
          <cell r="B20" t="str">
            <v>9995809458</v>
          </cell>
          <cell r="C20" t="str">
            <v>3-17-06-21-016-013-4</v>
          </cell>
          <cell r="D20" t="str">
            <v>Erni Tryani</v>
          </cell>
          <cell r="E20" t="str">
            <v>IPA</v>
          </cell>
          <cell r="F20" t="str">
            <v>Biologi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>Kurang</v>
          </cell>
          <cell r="M20" t="str">
            <v>Kurang</v>
          </cell>
          <cell r="N20" t="str">
            <v>Kurang</v>
          </cell>
          <cell r="O20" t="str">
            <v>Kurang</v>
          </cell>
          <cell r="P20">
            <v>88.5</v>
          </cell>
          <cell r="Q20">
            <v>83.5</v>
          </cell>
          <cell r="R20">
            <v>86.25</v>
          </cell>
          <cell r="S20">
            <v>89.5</v>
          </cell>
          <cell r="T20">
            <v>87</v>
          </cell>
          <cell r="U20">
            <v>87.5</v>
          </cell>
          <cell r="V20">
            <v>84</v>
          </cell>
          <cell r="W20">
            <v>91</v>
          </cell>
          <cell r="X20">
            <v>90</v>
          </cell>
          <cell r="Y20">
            <v>92</v>
          </cell>
          <cell r="Z20">
            <v>89.25</v>
          </cell>
          <cell r="AA20">
            <v>91</v>
          </cell>
          <cell r="AB20">
            <v>0</v>
          </cell>
          <cell r="AC20">
            <v>81.5</v>
          </cell>
          <cell r="AD20">
            <v>86</v>
          </cell>
          <cell r="AE20">
            <v>90</v>
          </cell>
          <cell r="AF20">
            <v>82</v>
          </cell>
          <cell r="AG20">
            <v>94</v>
          </cell>
          <cell r="AH20">
            <v>86</v>
          </cell>
          <cell r="AI20">
            <v>83</v>
          </cell>
          <cell r="AJ20">
            <v>88</v>
          </cell>
          <cell r="AK20">
            <v>90</v>
          </cell>
          <cell r="AL20">
            <v>90</v>
          </cell>
          <cell r="AM20">
            <v>98</v>
          </cell>
          <cell r="AN20">
            <v>81</v>
          </cell>
          <cell r="AO20">
            <v>95</v>
          </cell>
          <cell r="AP20">
            <v>0</v>
          </cell>
          <cell r="AQ20">
            <v>81.769230769230774</v>
          </cell>
        </row>
        <row r="21">
          <cell r="A21">
            <v>14</v>
          </cell>
          <cell r="B21" t="str">
            <v>9996582871</v>
          </cell>
          <cell r="C21" t="str">
            <v>3-17-06-21-016-014-3</v>
          </cell>
          <cell r="D21" t="str">
            <v>Evi Zuriza</v>
          </cell>
          <cell r="E21" t="str">
            <v>IPA</v>
          </cell>
          <cell r="F21" t="str">
            <v>Biologi</v>
          </cell>
          <cell r="G21">
            <v>88</v>
          </cell>
          <cell r="H21">
            <v>48</v>
          </cell>
          <cell r="I21">
            <v>27.5</v>
          </cell>
          <cell r="J21">
            <v>57.5</v>
          </cell>
          <cell r="K21">
            <v>221</v>
          </cell>
          <cell r="L21" t="str">
            <v>Sangat Baik</v>
          </cell>
          <cell r="M21" t="str">
            <v>Kurang</v>
          </cell>
          <cell r="N21" t="str">
            <v>Kurang</v>
          </cell>
          <cell r="O21" t="str">
            <v>Cukup</v>
          </cell>
          <cell r="P21">
            <v>96.25</v>
          </cell>
          <cell r="Q21">
            <v>89</v>
          </cell>
          <cell r="R21">
            <v>92.25</v>
          </cell>
          <cell r="S21">
            <v>95</v>
          </cell>
          <cell r="T21">
            <v>92.5</v>
          </cell>
          <cell r="U21">
            <v>90.25</v>
          </cell>
          <cell r="V21">
            <v>88.75</v>
          </cell>
          <cell r="W21">
            <v>93</v>
          </cell>
          <cell r="X21">
            <v>94.25</v>
          </cell>
          <cell r="Y21">
            <v>96.5</v>
          </cell>
          <cell r="Z21">
            <v>89.75</v>
          </cell>
          <cell r="AA21">
            <v>94.75</v>
          </cell>
          <cell r="AB21">
            <v>0</v>
          </cell>
          <cell r="AC21">
            <v>85.557692307692307</v>
          </cell>
          <cell r="AD21">
            <v>86</v>
          </cell>
          <cell r="AE21">
            <v>94</v>
          </cell>
          <cell r="AF21">
            <v>94</v>
          </cell>
          <cell r="AG21">
            <v>97</v>
          </cell>
          <cell r="AH21">
            <v>91</v>
          </cell>
          <cell r="AI21">
            <v>83</v>
          </cell>
          <cell r="AJ21">
            <v>88</v>
          </cell>
          <cell r="AK21">
            <v>92</v>
          </cell>
          <cell r="AL21">
            <v>92</v>
          </cell>
          <cell r="AM21">
            <v>96</v>
          </cell>
          <cell r="AN21">
            <v>89</v>
          </cell>
          <cell r="AO21">
            <v>98</v>
          </cell>
          <cell r="AP21">
            <v>0</v>
          </cell>
          <cell r="AQ21">
            <v>84.615384615384613</v>
          </cell>
        </row>
        <row r="22">
          <cell r="A22">
            <v>15</v>
          </cell>
          <cell r="B22" t="str">
            <v>9996825947</v>
          </cell>
          <cell r="C22" t="str">
            <v>3-17-06-21-016-015-2</v>
          </cell>
          <cell r="D22" t="str">
            <v>Maria Ulfah</v>
          </cell>
          <cell r="E22" t="str">
            <v>IPA</v>
          </cell>
          <cell r="F22" t="str">
            <v>Biologi</v>
          </cell>
          <cell r="G22">
            <v>72</v>
          </cell>
          <cell r="H22">
            <v>50</v>
          </cell>
          <cell r="I22">
            <v>20</v>
          </cell>
          <cell r="J22">
            <v>52.5</v>
          </cell>
          <cell r="K22">
            <v>194.5</v>
          </cell>
          <cell r="L22" t="str">
            <v>Baik</v>
          </cell>
          <cell r="M22" t="str">
            <v>Kurang</v>
          </cell>
          <cell r="N22" t="str">
            <v>Kurang</v>
          </cell>
          <cell r="O22" t="str">
            <v>Kurang</v>
          </cell>
          <cell r="P22">
            <v>93.75</v>
          </cell>
          <cell r="Q22">
            <v>88</v>
          </cell>
          <cell r="R22">
            <v>85.75</v>
          </cell>
          <cell r="S22">
            <v>93.25</v>
          </cell>
          <cell r="T22">
            <v>89.5</v>
          </cell>
          <cell r="U22">
            <v>84.25</v>
          </cell>
          <cell r="V22">
            <v>89.5</v>
          </cell>
          <cell r="W22">
            <v>91</v>
          </cell>
          <cell r="X22">
            <v>88.25</v>
          </cell>
          <cell r="Y22">
            <v>94</v>
          </cell>
          <cell r="Z22">
            <v>90.75</v>
          </cell>
          <cell r="AA22">
            <v>94.5</v>
          </cell>
          <cell r="AB22">
            <v>0</v>
          </cell>
          <cell r="AC22">
            <v>83.269230769230774</v>
          </cell>
          <cell r="AD22">
            <v>94</v>
          </cell>
          <cell r="AE22">
            <v>90</v>
          </cell>
          <cell r="AF22">
            <v>90</v>
          </cell>
          <cell r="AG22">
            <v>96</v>
          </cell>
          <cell r="AH22">
            <v>89</v>
          </cell>
          <cell r="AI22">
            <v>83</v>
          </cell>
          <cell r="AJ22">
            <v>88</v>
          </cell>
          <cell r="AK22">
            <v>90</v>
          </cell>
          <cell r="AL22">
            <v>90</v>
          </cell>
          <cell r="AM22">
            <v>95</v>
          </cell>
          <cell r="AN22">
            <v>85</v>
          </cell>
          <cell r="AO22">
            <v>98</v>
          </cell>
          <cell r="AP22">
            <v>0</v>
          </cell>
          <cell r="AQ22">
            <v>83.692307692307693</v>
          </cell>
        </row>
        <row r="23">
          <cell r="A23">
            <v>16</v>
          </cell>
          <cell r="B23" t="str">
            <v>9990686417</v>
          </cell>
          <cell r="C23" t="str">
            <v>3-17-06-21-016-016-9</v>
          </cell>
          <cell r="D23" t="str">
            <v>Melliati</v>
          </cell>
          <cell r="E23" t="str">
            <v>IPA</v>
          </cell>
          <cell r="F23" t="str">
            <v>Biologi</v>
          </cell>
          <cell r="G23">
            <v>78</v>
          </cell>
          <cell r="H23">
            <v>38</v>
          </cell>
          <cell r="I23">
            <v>20</v>
          </cell>
          <cell r="J23">
            <v>50</v>
          </cell>
          <cell r="K23">
            <v>186</v>
          </cell>
          <cell r="L23" t="str">
            <v>Baik</v>
          </cell>
          <cell r="M23" t="str">
            <v>Kurang</v>
          </cell>
          <cell r="N23" t="str">
            <v>Kurang</v>
          </cell>
          <cell r="O23" t="str">
            <v>Kurang</v>
          </cell>
          <cell r="P23">
            <v>88.75</v>
          </cell>
          <cell r="Q23">
            <v>86.75</v>
          </cell>
          <cell r="R23">
            <v>89.25</v>
          </cell>
          <cell r="S23">
            <v>90.25</v>
          </cell>
          <cell r="T23">
            <v>91.5</v>
          </cell>
          <cell r="U23">
            <v>84.25</v>
          </cell>
          <cell r="V23">
            <v>85.25</v>
          </cell>
          <cell r="W23">
            <v>90.5</v>
          </cell>
          <cell r="X23">
            <v>90</v>
          </cell>
          <cell r="Y23">
            <v>95</v>
          </cell>
          <cell r="Z23">
            <v>89.25</v>
          </cell>
          <cell r="AA23">
            <v>92</v>
          </cell>
          <cell r="AB23">
            <v>0</v>
          </cell>
          <cell r="AC23">
            <v>82.519230769230774</v>
          </cell>
          <cell r="AD23">
            <v>94</v>
          </cell>
          <cell r="AE23">
            <v>90</v>
          </cell>
          <cell r="AF23">
            <v>89</v>
          </cell>
          <cell r="AG23">
            <v>93</v>
          </cell>
          <cell r="AH23">
            <v>88</v>
          </cell>
          <cell r="AI23">
            <v>84</v>
          </cell>
          <cell r="AJ23">
            <v>88</v>
          </cell>
          <cell r="AK23">
            <v>85</v>
          </cell>
          <cell r="AL23">
            <v>92</v>
          </cell>
          <cell r="AM23">
            <v>97</v>
          </cell>
          <cell r="AN23">
            <v>93</v>
          </cell>
          <cell r="AO23">
            <v>95</v>
          </cell>
          <cell r="AP23">
            <v>0</v>
          </cell>
          <cell r="AQ23">
            <v>83.692307692307693</v>
          </cell>
        </row>
        <row r="24">
          <cell r="A24">
            <v>17</v>
          </cell>
          <cell r="B24" t="str">
            <v>9997779704</v>
          </cell>
          <cell r="C24" t="str">
            <v>3-17-06-21-016-017-8</v>
          </cell>
          <cell r="D24" t="str">
            <v>Milda Saslidar</v>
          </cell>
          <cell r="E24" t="str">
            <v>IPA</v>
          </cell>
          <cell r="F24" t="str">
            <v>Biologi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>Kurang</v>
          </cell>
          <cell r="M24" t="str">
            <v>Kurang</v>
          </cell>
          <cell r="N24" t="str">
            <v>Kurang</v>
          </cell>
          <cell r="O24" t="str">
            <v>Kurang</v>
          </cell>
          <cell r="P24">
            <v>88.5</v>
          </cell>
          <cell r="Q24">
            <v>87.25</v>
          </cell>
          <cell r="R24">
            <v>85.25</v>
          </cell>
          <cell r="S24">
            <v>92.25</v>
          </cell>
          <cell r="T24">
            <v>89</v>
          </cell>
          <cell r="U24">
            <v>85.25</v>
          </cell>
          <cell r="V24">
            <v>86</v>
          </cell>
          <cell r="W24">
            <v>92</v>
          </cell>
          <cell r="X24">
            <v>90</v>
          </cell>
          <cell r="Y24">
            <v>94.25</v>
          </cell>
          <cell r="Z24">
            <v>84.5</v>
          </cell>
          <cell r="AA24">
            <v>93.25</v>
          </cell>
          <cell r="AB24">
            <v>0</v>
          </cell>
          <cell r="AC24">
            <v>82.115384615384613</v>
          </cell>
          <cell r="AD24">
            <v>92</v>
          </cell>
          <cell r="AE24">
            <v>92</v>
          </cell>
          <cell r="AF24">
            <v>82</v>
          </cell>
          <cell r="AG24">
            <v>94</v>
          </cell>
          <cell r="AH24">
            <v>88</v>
          </cell>
          <cell r="AI24">
            <v>83</v>
          </cell>
          <cell r="AJ24">
            <v>88</v>
          </cell>
          <cell r="AK24">
            <v>87</v>
          </cell>
          <cell r="AL24">
            <v>92</v>
          </cell>
          <cell r="AM24">
            <v>98</v>
          </cell>
          <cell r="AN24">
            <v>85</v>
          </cell>
          <cell r="AO24">
            <v>96</v>
          </cell>
          <cell r="AP24">
            <v>0</v>
          </cell>
          <cell r="AQ24">
            <v>82.84615384615384</v>
          </cell>
        </row>
        <row r="25">
          <cell r="A25">
            <v>18</v>
          </cell>
          <cell r="B25" t="str">
            <v>9996330946</v>
          </cell>
          <cell r="C25" t="str">
            <v>3-17-06-21-016-018-7</v>
          </cell>
          <cell r="D25" t="str">
            <v>Rahmad Ananda</v>
          </cell>
          <cell r="E25" t="str">
            <v>IPA</v>
          </cell>
          <cell r="F25" t="str">
            <v>Biologi</v>
          </cell>
          <cell r="G25">
            <v>64</v>
          </cell>
          <cell r="H25">
            <v>26</v>
          </cell>
          <cell r="I25">
            <v>27.5</v>
          </cell>
          <cell r="J25">
            <v>37.5</v>
          </cell>
          <cell r="K25">
            <v>155</v>
          </cell>
          <cell r="L25" t="str">
            <v>Cukup</v>
          </cell>
          <cell r="M25" t="str">
            <v>Kurang</v>
          </cell>
          <cell r="N25" t="str">
            <v>Kurang</v>
          </cell>
          <cell r="O25" t="str">
            <v>Kurang</v>
          </cell>
          <cell r="P25">
            <v>86</v>
          </cell>
          <cell r="Q25">
            <v>83</v>
          </cell>
          <cell r="R25">
            <v>85.25</v>
          </cell>
          <cell r="S25">
            <v>86.75</v>
          </cell>
          <cell r="T25">
            <v>86.5</v>
          </cell>
          <cell r="U25">
            <v>85.25</v>
          </cell>
          <cell r="V25">
            <v>85.25</v>
          </cell>
          <cell r="W25">
            <v>88.5</v>
          </cell>
          <cell r="X25">
            <v>88.75</v>
          </cell>
          <cell r="Y25">
            <v>92</v>
          </cell>
          <cell r="Z25">
            <v>90.75</v>
          </cell>
          <cell r="AA25">
            <v>93.25</v>
          </cell>
          <cell r="AB25">
            <v>0</v>
          </cell>
          <cell r="AC25">
            <v>80.865384615384613</v>
          </cell>
          <cell r="AD25">
            <v>93</v>
          </cell>
          <cell r="AE25">
            <v>90</v>
          </cell>
          <cell r="AF25">
            <v>90</v>
          </cell>
          <cell r="AG25">
            <v>90</v>
          </cell>
          <cell r="AH25">
            <v>88</v>
          </cell>
          <cell r="AI25">
            <v>83</v>
          </cell>
          <cell r="AJ25">
            <v>86</v>
          </cell>
          <cell r="AK25">
            <v>86</v>
          </cell>
          <cell r="AL25">
            <v>90</v>
          </cell>
          <cell r="AM25">
            <v>97</v>
          </cell>
          <cell r="AN25">
            <v>87</v>
          </cell>
          <cell r="AO25">
            <v>97</v>
          </cell>
          <cell r="AP25">
            <v>0</v>
          </cell>
          <cell r="AQ25">
            <v>82.84615384615384</v>
          </cell>
        </row>
        <row r="26">
          <cell r="A26">
            <v>19</v>
          </cell>
          <cell r="B26" t="str">
            <v>0003659854</v>
          </cell>
          <cell r="C26" t="str">
            <v>3-17-06-21-016-019-6</v>
          </cell>
          <cell r="D26" t="str">
            <v>Raihanika</v>
          </cell>
          <cell r="E26" t="str">
            <v>IPA</v>
          </cell>
          <cell r="F26" t="str">
            <v>Biologi</v>
          </cell>
          <cell r="G26">
            <v>80</v>
          </cell>
          <cell r="H26">
            <v>32</v>
          </cell>
          <cell r="I26">
            <v>22.5</v>
          </cell>
          <cell r="J26">
            <v>47.5</v>
          </cell>
          <cell r="K26">
            <v>182</v>
          </cell>
          <cell r="L26" t="str">
            <v>Baik</v>
          </cell>
          <cell r="M26" t="str">
            <v>Kurang</v>
          </cell>
          <cell r="N26" t="str">
            <v>Kurang</v>
          </cell>
          <cell r="O26" t="str">
            <v>Kurang</v>
          </cell>
          <cell r="P26">
            <v>94</v>
          </cell>
          <cell r="Q26">
            <v>83</v>
          </cell>
          <cell r="R26">
            <v>89</v>
          </cell>
          <cell r="S26">
            <v>91.25</v>
          </cell>
          <cell r="T26">
            <v>91.25</v>
          </cell>
          <cell r="U26">
            <v>87</v>
          </cell>
          <cell r="V26">
            <v>88</v>
          </cell>
          <cell r="W26">
            <v>90.5</v>
          </cell>
          <cell r="X26">
            <v>88.75</v>
          </cell>
          <cell r="Y26">
            <v>95.75</v>
          </cell>
          <cell r="Z26">
            <v>84.75</v>
          </cell>
          <cell r="AA26">
            <v>93.75</v>
          </cell>
          <cell r="AB26">
            <v>0</v>
          </cell>
          <cell r="AC26">
            <v>82.84615384615384</v>
          </cell>
          <cell r="AD26">
            <v>84</v>
          </cell>
          <cell r="AE26">
            <v>92</v>
          </cell>
          <cell r="AF26">
            <v>92</v>
          </cell>
          <cell r="AG26">
            <v>93</v>
          </cell>
          <cell r="AH26">
            <v>88</v>
          </cell>
          <cell r="AI26">
            <v>83</v>
          </cell>
          <cell r="AJ26">
            <v>88</v>
          </cell>
          <cell r="AK26">
            <v>87</v>
          </cell>
          <cell r="AL26">
            <v>92</v>
          </cell>
          <cell r="AM26">
            <v>95</v>
          </cell>
          <cell r="AN26">
            <v>87</v>
          </cell>
          <cell r="AO26">
            <v>97</v>
          </cell>
          <cell r="AP26">
            <v>0</v>
          </cell>
          <cell r="AQ26">
            <v>82.92307692307692</v>
          </cell>
        </row>
        <row r="27">
          <cell r="A27">
            <v>20</v>
          </cell>
          <cell r="B27" t="str">
            <v>9990606077</v>
          </cell>
          <cell r="C27" t="str">
            <v>3-17-06-21-016-020-5</v>
          </cell>
          <cell r="D27" t="str">
            <v>Referejal</v>
          </cell>
          <cell r="E27" t="str">
            <v>IPA</v>
          </cell>
          <cell r="F27" t="str">
            <v>Biologi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>Kurang</v>
          </cell>
          <cell r="M27" t="str">
            <v>Kurang</v>
          </cell>
          <cell r="N27" t="str">
            <v>Kurang</v>
          </cell>
          <cell r="O27" t="str">
            <v>Kurang</v>
          </cell>
          <cell r="P27">
            <v>91.5</v>
          </cell>
          <cell r="Q27">
            <v>83</v>
          </cell>
          <cell r="R27">
            <v>83</v>
          </cell>
          <cell r="S27">
            <v>89.5</v>
          </cell>
          <cell r="T27">
            <v>87</v>
          </cell>
          <cell r="U27">
            <v>87.25</v>
          </cell>
          <cell r="V27">
            <v>85.25</v>
          </cell>
          <cell r="W27">
            <v>88.25</v>
          </cell>
          <cell r="X27">
            <v>91.25</v>
          </cell>
          <cell r="Y27">
            <v>92</v>
          </cell>
          <cell r="Z27">
            <v>86.5</v>
          </cell>
          <cell r="AA27">
            <v>93.75</v>
          </cell>
          <cell r="AB27">
            <v>0</v>
          </cell>
          <cell r="AC27">
            <v>81.40384615384616</v>
          </cell>
          <cell r="AD27">
            <v>92</v>
          </cell>
          <cell r="AE27">
            <v>92</v>
          </cell>
          <cell r="AF27">
            <v>87</v>
          </cell>
          <cell r="AG27">
            <v>92</v>
          </cell>
          <cell r="AH27">
            <v>88</v>
          </cell>
          <cell r="AI27">
            <v>85</v>
          </cell>
          <cell r="AJ27">
            <v>88</v>
          </cell>
          <cell r="AK27">
            <v>88</v>
          </cell>
          <cell r="AL27">
            <v>90</v>
          </cell>
          <cell r="AM27">
            <v>98</v>
          </cell>
          <cell r="AN27">
            <v>81</v>
          </cell>
          <cell r="AO27">
            <v>97</v>
          </cell>
          <cell r="AP27">
            <v>0</v>
          </cell>
          <cell r="AQ27">
            <v>82.92307692307692</v>
          </cell>
        </row>
        <row r="28">
          <cell r="A28">
            <v>21</v>
          </cell>
          <cell r="B28" t="str">
            <v>0009648480</v>
          </cell>
          <cell r="C28" t="str">
            <v>3-17-06-21-016-021-4</v>
          </cell>
          <cell r="D28" t="str">
            <v>Rifa Aulia. S</v>
          </cell>
          <cell r="E28" t="str">
            <v>IPA</v>
          </cell>
          <cell r="F28" t="str">
            <v>Biologi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 t="str">
            <v>Kurang</v>
          </cell>
          <cell r="M28" t="str">
            <v>Kurang</v>
          </cell>
          <cell r="N28" t="str">
            <v>Kurang</v>
          </cell>
          <cell r="O28" t="str">
            <v>Kurang</v>
          </cell>
          <cell r="P28">
            <v>89.75</v>
          </cell>
          <cell r="Q28">
            <v>87</v>
          </cell>
          <cell r="R28">
            <v>85.5</v>
          </cell>
          <cell r="S28">
            <v>94.25</v>
          </cell>
          <cell r="T28">
            <v>91.5</v>
          </cell>
          <cell r="U28">
            <v>88.25</v>
          </cell>
          <cell r="V28">
            <v>89</v>
          </cell>
          <cell r="W28">
            <v>89.5</v>
          </cell>
          <cell r="X28">
            <v>89</v>
          </cell>
          <cell r="Y28">
            <v>92</v>
          </cell>
          <cell r="Z28">
            <v>83.75</v>
          </cell>
          <cell r="AA28">
            <v>93.25</v>
          </cell>
          <cell r="AB28">
            <v>0</v>
          </cell>
          <cell r="AC28">
            <v>82.519230769230774</v>
          </cell>
          <cell r="AD28">
            <v>92</v>
          </cell>
          <cell r="AE28">
            <v>94</v>
          </cell>
          <cell r="AF28">
            <v>88</v>
          </cell>
          <cell r="AG28">
            <v>96</v>
          </cell>
          <cell r="AH28">
            <v>90</v>
          </cell>
          <cell r="AI28">
            <v>87</v>
          </cell>
          <cell r="AJ28">
            <v>86</v>
          </cell>
          <cell r="AK28">
            <v>92</v>
          </cell>
          <cell r="AL28">
            <v>96</v>
          </cell>
          <cell r="AM28">
            <v>97</v>
          </cell>
          <cell r="AN28">
            <v>86</v>
          </cell>
          <cell r="AO28">
            <v>96</v>
          </cell>
          <cell r="AP28">
            <v>0</v>
          </cell>
          <cell r="AQ28">
            <v>84.615384615384613</v>
          </cell>
        </row>
        <row r="29">
          <cell r="A29">
            <v>22</v>
          </cell>
          <cell r="B29" t="str">
            <v>9990686437</v>
          </cell>
          <cell r="C29" t="str">
            <v>3-17-06-21-016-022-3</v>
          </cell>
          <cell r="D29" t="str">
            <v>Rizka Delvia</v>
          </cell>
          <cell r="E29" t="str">
            <v>IPA</v>
          </cell>
          <cell r="F29" t="str">
            <v>Biologi</v>
          </cell>
          <cell r="G29">
            <v>80</v>
          </cell>
          <cell r="H29">
            <v>40</v>
          </cell>
          <cell r="I29">
            <v>20</v>
          </cell>
          <cell r="J29">
            <v>40</v>
          </cell>
          <cell r="K29">
            <v>180</v>
          </cell>
          <cell r="L29" t="str">
            <v>Baik</v>
          </cell>
          <cell r="M29" t="str">
            <v>Kurang</v>
          </cell>
          <cell r="N29" t="str">
            <v>Kurang</v>
          </cell>
          <cell r="O29" t="str">
            <v>Kurang</v>
          </cell>
          <cell r="P29">
            <v>93.25</v>
          </cell>
          <cell r="Q29">
            <v>82.25</v>
          </cell>
          <cell r="R29">
            <v>86</v>
          </cell>
          <cell r="S29">
            <v>92.25</v>
          </cell>
          <cell r="T29">
            <v>90.5</v>
          </cell>
          <cell r="U29">
            <v>84.75</v>
          </cell>
          <cell r="V29">
            <v>88.5</v>
          </cell>
          <cell r="W29">
            <v>89.5</v>
          </cell>
          <cell r="X29">
            <v>88.75</v>
          </cell>
          <cell r="Y29">
            <v>96.5</v>
          </cell>
          <cell r="Z29">
            <v>84.75</v>
          </cell>
          <cell r="AA29">
            <v>92</v>
          </cell>
          <cell r="AB29">
            <v>0</v>
          </cell>
          <cell r="AC29">
            <v>82.230769230769226</v>
          </cell>
          <cell r="AD29">
            <v>92</v>
          </cell>
          <cell r="AE29">
            <v>92</v>
          </cell>
          <cell r="AF29">
            <v>83</v>
          </cell>
          <cell r="AG29">
            <v>93</v>
          </cell>
          <cell r="AH29">
            <v>90</v>
          </cell>
          <cell r="AI29">
            <v>85</v>
          </cell>
          <cell r="AJ29">
            <v>94</v>
          </cell>
          <cell r="AK29">
            <v>88</v>
          </cell>
          <cell r="AL29">
            <v>92</v>
          </cell>
          <cell r="AM29">
            <v>98</v>
          </cell>
          <cell r="AN29">
            <v>86</v>
          </cell>
          <cell r="AO29">
            <v>96</v>
          </cell>
          <cell r="AP29">
            <v>0</v>
          </cell>
          <cell r="AQ29">
            <v>83.769230769230774</v>
          </cell>
        </row>
        <row r="30">
          <cell r="A30">
            <v>23</v>
          </cell>
          <cell r="B30" t="str">
            <v>9992272799</v>
          </cell>
          <cell r="C30" t="str">
            <v>3-17-06-21-016-023-2</v>
          </cell>
          <cell r="D30" t="str">
            <v>Sella Fadilla</v>
          </cell>
          <cell r="E30" t="str">
            <v>IPA</v>
          </cell>
          <cell r="F30" t="str">
            <v>Biologi</v>
          </cell>
          <cell r="G30">
            <v>88</v>
          </cell>
          <cell r="H30">
            <v>44</v>
          </cell>
          <cell r="I30">
            <v>32.5</v>
          </cell>
          <cell r="J30">
            <v>55</v>
          </cell>
          <cell r="K30">
            <v>219.5</v>
          </cell>
          <cell r="L30" t="str">
            <v>Sangat Baik</v>
          </cell>
          <cell r="M30" t="str">
            <v>Kurang</v>
          </cell>
          <cell r="N30" t="str">
            <v>Kurang</v>
          </cell>
          <cell r="O30" t="str">
            <v>Kurang</v>
          </cell>
          <cell r="P30">
            <v>90</v>
          </cell>
          <cell r="Q30">
            <v>87.5</v>
          </cell>
          <cell r="R30">
            <v>88.25</v>
          </cell>
          <cell r="S30">
            <v>92</v>
          </cell>
          <cell r="T30">
            <v>90.5</v>
          </cell>
          <cell r="U30">
            <v>89.25</v>
          </cell>
          <cell r="V30">
            <v>88</v>
          </cell>
          <cell r="W30">
            <v>90.5</v>
          </cell>
          <cell r="X30">
            <v>90</v>
          </cell>
          <cell r="Y30">
            <v>96.5</v>
          </cell>
          <cell r="Z30">
            <v>93.25</v>
          </cell>
          <cell r="AA30">
            <v>92.75</v>
          </cell>
          <cell r="AB30">
            <v>0</v>
          </cell>
          <cell r="AC30">
            <v>83.730769230769226</v>
          </cell>
          <cell r="AD30">
            <v>92</v>
          </cell>
          <cell r="AE30">
            <v>94</v>
          </cell>
          <cell r="AF30">
            <v>92</v>
          </cell>
          <cell r="AG30">
            <v>94</v>
          </cell>
          <cell r="AH30">
            <v>90</v>
          </cell>
          <cell r="AI30">
            <v>85</v>
          </cell>
          <cell r="AJ30">
            <v>94</v>
          </cell>
          <cell r="AK30">
            <v>90</v>
          </cell>
          <cell r="AL30">
            <v>94</v>
          </cell>
          <cell r="AM30">
            <v>96</v>
          </cell>
          <cell r="AN30">
            <v>92</v>
          </cell>
          <cell r="AO30">
            <v>95</v>
          </cell>
          <cell r="AP30">
            <v>0</v>
          </cell>
          <cell r="AQ30">
            <v>85.230769230769226</v>
          </cell>
        </row>
        <row r="31">
          <cell r="A31">
            <v>24</v>
          </cell>
          <cell r="B31" t="str">
            <v>9991425964</v>
          </cell>
          <cell r="C31" t="str">
            <v>3-17-06-21-016-024-9</v>
          </cell>
          <cell r="D31" t="str">
            <v>Shinta Wardani</v>
          </cell>
          <cell r="E31" t="str">
            <v>IPA</v>
          </cell>
          <cell r="F31" t="str">
            <v>Biologi</v>
          </cell>
          <cell r="G31">
            <v>84</v>
          </cell>
          <cell r="H31">
            <v>46</v>
          </cell>
          <cell r="I31">
            <v>37.5</v>
          </cell>
          <cell r="J31">
            <v>50</v>
          </cell>
          <cell r="K31">
            <v>217.5</v>
          </cell>
          <cell r="L31" t="str">
            <v>Baik</v>
          </cell>
          <cell r="M31" t="str">
            <v>Kurang</v>
          </cell>
          <cell r="N31" t="str">
            <v>Kurang</v>
          </cell>
          <cell r="O31" t="str">
            <v>Kurang</v>
          </cell>
          <cell r="P31">
            <v>93.25</v>
          </cell>
          <cell r="Q31">
            <v>87.25</v>
          </cell>
          <cell r="R31">
            <v>90.25</v>
          </cell>
          <cell r="S31">
            <v>94.25</v>
          </cell>
          <cell r="T31">
            <v>94.5</v>
          </cell>
          <cell r="U31">
            <v>89.25</v>
          </cell>
          <cell r="V31">
            <v>91</v>
          </cell>
          <cell r="W31">
            <v>92.25</v>
          </cell>
          <cell r="X31">
            <v>92.5</v>
          </cell>
          <cell r="Y31">
            <v>95</v>
          </cell>
          <cell r="Z31">
            <v>93.25</v>
          </cell>
          <cell r="AA31">
            <v>95</v>
          </cell>
          <cell r="AB31">
            <v>0</v>
          </cell>
          <cell r="AC31">
            <v>85.211538461538467</v>
          </cell>
          <cell r="AD31">
            <v>90</v>
          </cell>
          <cell r="AE31">
            <v>94</v>
          </cell>
          <cell r="AF31">
            <v>90</v>
          </cell>
          <cell r="AG31">
            <v>96</v>
          </cell>
          <cell r="AH31">
            <v>92</v>
          </cell>
          <cell r="AI31">
            <v>86</v>
          </cell>
          <cell r="AJ31">
            <v>86</v>
          </cell>
          <cell r="AK31">
            <v>90</v>
          </cell>
          <cell r="AL31">
            <v>92</v>
          </cell>
          <cell r="AM31">
            <v>95</v>
          </cell>
          <cell r="AN31">
            <v>92</v>
          </cell>
          <cell r="AO31">
            <v>98</v>
          </cell>
          <cell r="AP31">
            <v>0</v>
          </cell>
          <cell r="AQ31">
            <v>84.692307692307693</v>
          </cell>
        </row>
        <row r="32">
          <cell r="A32">
            <v>25</v>
          </cell>
          <cell r="B32" t="str">
            <v>9995838557</v>
          </cell>
          <cell r="C32" t="str">
            <v>3-17-06-21-016-025-8</v>
          </cell>
          <cell r="D32" t="str">
            <v>Silfa Okta Sela</v>
          </cell>
          <cell r="E32" t="str">
            <v>IPA</v>
          </cell>
          <cell r="F32" t="str">
            <v>Biologi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>Kurang</v>
          </cell>
          <cell r="M32" t="str">
            <v>Kurang</v>
          </cell>
          <cell r="N32" t="str">
            <v>Kurang</v>
          </cell>
          <cell r="O32" t="str">
            <v>Kurang</v>
          </cell>
          <cell r="P32">
            <v>95</v>
          </cell>
          <cell r="Q32">
            <v>88</v>
          </cell>
          <cell r="R32">
            <v>85.25</v>
          </cell>
          <cell r="S32">
            <v>92.25</v>
          </cell>
          <cell r="T32">
            <v>90.5</v>
          </cell>
          <cell r="U32">
            <v>87.25</v>
          </cell>
          <cell r="V32">
            <v>89.5</v>
          </cell>
          <cell r="W32">
            <v>90.25</v>
          </cell>
          <cell r="X32">
            <v>87.25</v>
          </cell>
          <cell r="Y32">
            <v>92.5</v>
          </cell>
          <cell r="Z32">
            <v>88.25</v>
          </cell>
          <cell r="AA32">
            <v>94</v>
          </cell>
          <cell r="AB32">
            <v>0</v>
          </cell>
          <cell r="AC32">
            <v>83.07692307692308</v>
          </cell>
          <cell r="AD32">
            <v>88</v>
          </cell>
          <cell r="AE32">
            <v>96</v>
          </cell>
          <cell r="AF32">
            <v>89</v>
          </cell>
          <cell r="AG32">
            <v>94</v>
          </cell>
          <cell r="AH32">
            <v>90</v>
          </cell>
          <cell r="AI32">
            <v>85</v>
          </cell>
          <cell r="AJ32">
            <v>90</v>
          </cell>
          <cell r="AK32">
            <v>88</v>
          </cell>
          <cell r="AL32">
            <v>94</v>
          </cell>
          <cell r="AM32">
            <v>97</v>
          </cell>
          <cell r="AN32">
            <v>90</v>
          </cell>
          <cell r="AO32">
            <v>97</v>
          </cell>
          <cell r="AP32">
            <v>0</v>
          </cell>
          <cell r="AQ32">
            <v>84.461538461538467</v>
          </cell>
        </row>
        <row r="33">
          <cell r="A33">
            <v>26</v>
          </cell>
          <cell r="B33" t="str">
            <v>0009990020</v>
          </cell>
          <cell r="C33" t="str">
            <v>3-17-06-21-016-026-7</v>
          </cell>
          <cell r="D33" t="str">
            <v>Ulfi Zamrida</v>
          </cell>
          <cell r="E33" t="str">
            <v>IPA</v>
          </cell>
          <cell r="F33" t="str">
            <v>Biologi</v>
          </cell>
          <cell r="G33">
            <v>82</v>
          </cell>
          <cell r="H33">
            <v>32</v>
          </cell>
          <cell r="I33">
            <v>37.5</v>
          </cell>
          <cell r="J33">
            <v>57.5</v>
          </cell>
          <cell r="K33">
            <v>209</v>
          </cell>
          <cell r="L33" t="str">
            <v>Baik</v>
          </cell>
          <cell r="M33" t="str">
            <v>Kurang</v>
          </cell>
          <cell r="N33" t="str">
            <v>Kurang</v>
          </cell>
          <cell r="O33" t="str">
            <v>Cukup</v>
          </cell>
          <cell r="P33">
            <v>96.25</v>
          </cell>
          <cell r="Q33">
            <v>90</v>
          </cell>
          <cell r="R33">
            <v>87.75</v>
          </cell>
          <cell r="S33">
            <v>92.5</v>
          </cell>
          <cell r="T33">
            <v>87.75</v>
          </cell>
          <cell r="U33">
            <v>89.25</v>
          </cell>
          <cell r="V33">
            <v>89.5</v>
          </cell>
          <cell r="W33">
            <v>93</v>
          </cell>
          <cell r="X33">
            <v>93</v>
          </cell>
          <cell r="Y33">
            <v>93</v>
          </cell>
          <cell r="Z33">
            <v>87.25</v>
          </cell>
          <cell r="AA33">
            <v>91.75</v>
          </cell>
          <cell r="AB33">
            <v>0</v>
          </cell>
          <cell r="AC33">
            <v>83.92307692307692</v>
          </cell>
          <cell r="AD33">
            <v>90</v>
          </cell>
          <cell r="AE33">
            <v>94</v>
          </cell>
          <cell r="AF33">
            <v>90</v>
          </cell>
          <cell r="AG33">
            <v>96</v>
          </cell>
          <cell r="AH33">
            <v>90</v>
          </cell>
          <cell r="AI33">
            <v>88</v>
          </cell>
          <cell r="AJ33">
            <v>90</v>
          </cell>
          <cell r="AK33">
            <v>90</v>
          </cell>
          <cell r="AL33">
            <v>94</v>
          </cell>
          <cell r="AM33">
            <v>98</v>
          </cell>
          <cell r="AN33">
            <v>85</v>
          </cell>
          <cell r="AO33">
            <v>96</v>
          </cell>
          <cell r="AP33">
            <v>0</v>
          </cell>
          <cell r="AQ33">
            <v>84.692307692307693</v>
          </cell>
        </row>
        <row r="34">
          <cell r="A34">
            <v>27</v>
          </cell>
          <cell r="B34" t="str">
            <v>9980124524</v>
          </cell>
          <cell r="C34" t="str">
            <v>3-17-06-21-016-027-6</v>
          </cell>
          <cell r="D34" t="str">
            <v>Aditya Frambudi</v>
          </cell>
          <cell r="E34" t="str">
            <v>IPA</v>
          </cell>
          <cell r="F34" t="str">
            <v>Biologi</v>
          </cell>
          <cell r="G34">
            <v>84</v>
          </cell>
          <cell r="H34">
            <v>28</v>
          </cell>
          <cell r="I34">
            <v>30</v>
          </cell>
          <cell r="J34">
            <v>47.5</v>
          </cell>
          <cell r="K34">
            <v>189.5</v>
          </cell>
          <cell r="L34" t="str">
            <v>Baik</v>
          </cell>
          <cell r="M34" t="str">
            <v>Kurang</v>
          </cell>
          <cell r="N34" t="str">
            <v>Kurang</v>
          </cell>
          <cell r="O34" t="str">
            <v>Kurang</v>
          </cell>
          <cell r="P34">
            <v>86.5</v>
          </cell>
          <cell r="Q34">
            <v>80.5</v>
          </cell>
          <cell r="R34">
            <v>85.25</v>
          </cell>
          <cell r="S34">
            <v>87.25</v>
          </cell>
          <cell r="T34">
            <v>80.25</v>
          </cell>
          <cell r="U34">
            <v>83.5</v>
          </cell>
          <cell r="V34">
            <v>81.5</v>
          </cell>
          <cell r="W34">
            <v>86.5</v>
          </cell>
          <cell r="X34">
            <v>82.5</v>
          </cell>
          <cell r="Y34">
            <v>92</v>
          </cell>
          <cell r="Z34">
            <v>91.25</v>
          </cell>
          <cell r="AA34">
            <v>91.5</v>
          </cell>
          <cell r="AB34">
            <v>0</v>
          </cell>
          <cell r="AC34">
            <v>79.115384615384613</v>
          </cell>
          <cell r="AD34">
            <v>90</v>
          </cell>
          <cell r="AE34">
            <v>94</v>
          </cell>
          <cell r="AF34">
            <v>87</v>
          </cell>
          <cell r="AG34">
            <v>90</v>
          </cell>
          <cell r="AH34">
            <v>88</v>
          </cell>
          <cell r="AI34">
            <v>83</v>
          </cell>
          <cell r="AJ34">
            <v>88</v>
          </cell>
          <cell r="AK34">
            <v>90</v>
          </cell>
          <cell r="AL34">
            <v>94</v>
          </cell>
          <cell r="AM34">
            <v>95</v>
          </cell>
          <cell r="AN34">
            <v>87</v>
          </cell>
          <cell r="AO34">
            <v>94</v>
          </cell>
          <cell r="AP34">
            <v>0</v>
          </cell>
          <cell r="AQ34">
            <v>83.07692307692308</v>
          </cell>
        </row>
        <row r="35">
          <cell r="A35">
            <v>28</v>
          </cell>
          <cell r="B35" t="str">
            <v>9998732146</v>
          </cell>
          <cell r="C35" t="str">
            <v>3-17-06-21-016-028-5</v>
          </cell>
          <cell r="D35" t="str">
            <v>Afrizal</v>
          </cell>
          <cell r="E35" t="str">
            <v>IPA</v>
          </cell>
          <cell r="F35" t="str">
            <v>Biologi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 t="str">
            <v>Kurang</v>
          </cell>
          <cell r="M35" t="str">
            <v>Kurang</v>
          </cell>
          <cell r="N35" t="str">
            <v>Kurang</v>
          </cell>
          <cell r="O35" t="str">
            <v>Kurang</v>
          </cell>
          <cell r="P35">
            <v>85</v>
          </cell>
          <cell r="Q35">
            <v>80.25</v>
          </cell>
          <cell r="R35">
            <v>82.5</v>
          </cell>
          <cell r="S35">
            <v>87.25</v>
          </cell>
          <cell r="T35">
            <v>80.75</v>
          </cell>
          <cell r="U35">
            <v>82</v>
          </cell>
          <cell r="V35">
            <v>81.75</v>
          </cell>
          <cell r="W35">
            <v>80.5</v>
          </cell>
          <cell r="X35">
            <v>82.5</v>
          </cell>
          <cell r="Y35">
            <v>92</v>
          </cell>
          <cell r="Z35">
            <v>90.75</v>
          </cell>
          <cell r="AA35">
            <v>87.25</v>
          </cell>
          <cell r="AB35">
            <v>0</v>
          </cell>
          <cell r="AC35">
            <v>77.884615384615387</v>
          </cell>
          <cell r="AD35">
            <v>90</v>
          </cell>
          <cell r="AE35">
            <v>92</v>
          </cell>
          <cell r="AF35">
            <v>82</v>
          </cell>
          <cell r="AG35">
            <v>90</v>
          </cell>
          <cell r="AH35">
            <v>88</v>
          </cell>
          <cell r="AI35">
            <v>85</v>
          </cell>
          <cell r="AJ35">
            <v>88</v>
          </cell>
          <cell r="AK35">
            <v>90</v>
          </cell>
          <cell r="AL35">
            <v>94</v>
          </cell>
          <cell r="AM35">
            <v>94</v>
          </cell>
          <cell r="AN35">
            <v>85</v>
          </cell>
          <cell r="AO35">
            <v>89</v>
          </cell>
          <cell r="AP35">
            <v>0</v>
          </cell>
          <cell r="AQ35">
            <v>82.07692307692308</v>
          </cell>
        </row>
        <row r="36">
          <cell r="A36">
            <v>29</v>
          </cell>
          <cell r="B36" t="str">
            <v>9997227103</v>
          </cell>
          <cell r="C36" t="str">
            <v>3-17-06-21-016-029-4</v>
          </cell>
          <cell r="D36" t="str">
            <v>Arkana Musfila</v>
          </cell>
          <cell r="E36" t="str">
            <v>IPA</v>
          </cell>
          <cell r="F36" t="str">
            <v>Biologi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 t="str">
            <v>Kurang</v>
          </cell>
          <cell r="M36" t="str">
            <v>Kurang</v>
          </cell>
          <cell r="N36" t="str">
            <v>Kurang</v>
          </cell>
          <cell r="O36" t="str">
            <v>Kurang</v>
          </cell>
          <cell r="P36">
            <v>91.5</v>
          </cell>
          <cell r="Q36">
            <v>83.5</v>
          </cell>
          <cell r="R36">
            <v>84.75</v>
          </cell>
          <cell r="S36">
            <v>88.75</v>
          </cell>
          <cell r="T36">
            <v>78.5</v>
          </cell>
          <cell r="U36">
            <v>82.5</v>
          </cell>
          <cell r="V36">
            <v>82.75</v>
          </cell>
          <cell r="W36">
            <v>83.5</v>
          </cell>
          <cell r="X36">
            <v>86.5</v>
          </cell>
          <cell r="Y36">
            <v>94</v>
          </cell>
          <cell r="Z36">
            <v>82.5</v>
          </cell>
          <cell r="AA36">
            <v>86.25</v>
          </cell>
          <cell r="AB36">
            <v>0</v>
          </cell>
          <cell r="AC36">
            <v>78.84615384615384</v>
          </cell>
          <cell r="AD36">
            <v>90</v>
          </cell>
          <cell r="AE36">
            <v>90</v>
          </cell>
          <cell r="AF36">
            <v>80</v>
          </cell>
          <cell r="AG36">
            <v>92</v>
          </cell>
          <cell r="AH36">
            <v>88</v>
          </cell>
          <cell r="AI36">
            <v>85</v>
          </cell>
          <cell r="AJ36">
            <v>88</v>
          </cell>
          <cell r="AK36">
            <v>88</v>
          </cell>
          <cell r="AL36">
            <v>92</v>
          </cell>
          <cell r="AM36">
            <v>93</v>
          </cell>
          <cell r="AN36">
            <v>87</v>
          </cell>
          <cell r="AO36">
            <v>89</v>
          </cell>
          <cell r="AP36">
            <v>0</v>
          </cell>
          <cell r="AQ36">
            <v>81.692307692307693</v>
          </cell>
        </row>
        <row r="37">
          <cell r="A37">
            <v>30</v>
          </cell>
          <cell r="B37" t="str">
            <v>9999727736</v>
          </cell>
          <cell r="C37" t="str">
            <v>3-17-06-21-016-030-3</v>
          </cell>
          <cell r="D37" t="str">
            <v>Cut Lirma Saputri Asda</v>
          </cell>
          <cell r="E37" t="str">
            <v>IPA</v>
          </cell>
          <cell r="F37" t="str">
            <v>Biologi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>Kurang</v>
          </cell>
          <cell r="M37" t="str">
            <v>Kurang</v>
          </cell>
          <cell r="N37" t="str">
            <v>Kurang</v>
          </cell>
          <cell r="O37" t="str">
            <v>Kurang</v>
          </cell>
          <cell r="P37">
            <v>91</v>
          </cell>
          <cell r="Q37">
            <v>84</v>
          </cell>
          <cell r="R37">
            <v>89</v>
          </cell>
          <cell r="S37">
            <v>90</v>
          </cell>
          <cell r="T37">
            <v>88</v>
          </cell>
          <cell r="U37">
            <v>83.5</v>
          </cell>
          <cell r="V37">
            <v>82.75</v>
          </cell>
          <cell r="W37">
            <v>88.5</v>
          </cell>
          <cell r="X37">
            <v>89.5</v>
          </cell>
          <cell r="Y37">
            <v>95.25</v>
          </cell>
          <cell r="Z37">
            <v>91.75</v>
          </cell>
          <cell r="AA37">
            <v>93.75</v>
          </cell>
          <cell r="AB37">
            <v>0</v>
          </cell>
          <cell r="AC37">
            <v>82.07692307692308</v>
          </cell>
          <cell r="AD37">
            <v>84</v>
          </cell>
          <cell r="AE37">
            <v>94</v>
          </cell>
          <cell r="AF37">
            <v>85</v>
          </cell>
          <cell r="AG37">
            <v>93</v>
          </cell>
          <cell r="AH37">
            <v>88</v>
          </cell>
          <cell r="AI37">
            <v>85</v>
          </cell>
          <cell r="AJ37">
            <v>92</v>
          </cell>
          <cell r="AK37">
            <v>91</v>
          </cell>
          <cell r="AL37">
            <v>94</v>
          </cell>
          <cell r="AM37">
            <v>95</v>
          </cell>
          <cell r="AN37">
            <v>89</v>
          </cell>
          <cell r="AO37">
            <v>97</v>
          </cell>
          <cell r="AP37">
            <v>0</v>
          </cell>
          <cell r="AQ37">
            <v>83.615384615384613</v>
          </cell>
        </row>
        <row r="38">
          <cell r="A38">
            <v>31</v>
          </cell>
          <cell r="B38" t="str">
            <v>9994281880</v>
          </cell>
          <cell r="C38" t="str">
            <v>3-17-06-21-016-031-2</v>
          </cell>
          <cell r="D38" t="str">
            <v>Eva Wirda</v>
          </cell>
          <cell r="E38" t="str">
            <v>IPA</v>
          </cell>
          <cell r="F38" t="str">
            <v>Biologi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>Kurang</v>
          </cell>
          <cell r="M38" t="str">
            <v>Kurang</v>
          </cell>
          <cell r="N38" t="str">
            <v>Kurang</v>
          </cell>
          <cell r="O38" t="str">
            <v>Kurang</v>
          </cell>
          <cell r="P38">
            <v>83.5</v>
          </cell>
          <cell r="Q38">
            <v>79.25</v>
          </cell>
          <cell r="R38">
            <v>79.5</v>
          </cell>
          <cell r="S38">
            <v>84.25</v>
          </cell>
          <cell r="T38">
            <v>78.5</v>
          </cell>
          <cell r="U38">
            <v>81.25</v>
          </cell>
          <cell r="V38">
            <v>78.75</v>
          </cell>
          <cell r="W38">
            <v>81.5</v>
          </cell>
          <cell r="X38">
            <v>82.5</v>
          </cell>
          <cell r="Y38">
            <v>92</v>
          </cell>
          <cell r="Z38">
            <v>82.75</v>
          </cell>
          <cell r="AA38">
            <v>83.75</v>
          </cell>
          <cell r="AB38">
            <v>0</v>
          </cell>
          <cell r="AC38">
            <v>75.961538461538467</v>
          </cell>
          <cell r="AD38">
            <v>86</v>
          </cell>
          <cell r="AE38">
            <v>92</v>
          </cell>
          <cell r="AF38">
            <v>80</v>
          </cell>
          <cell r="AG38">
            <v>89</v>
          </cell>
          <cell r="AH38">
            <v>88</v>
          </cell>
          <cell r="AI38">
            <v>83</v>
          </cell>
          <cell r="AJ38">
            <v>82</v>
          </cell>
          <cell r="AK38">
            <v>90</v>
          </cell>
          <cell r="AL38">
            <v>88</v>
          </cell>
          <cell r="AM38">
            <v>98</v>
          </cell>
          <cell r="AN38">
            <v>88</v>
          </cell>
          <cell r="AO38">
            <v>86</v>
          </cell>
          <cell r="AP38">
            <v>0</v>
          </cell>
          <cell r="AQ38">
            <v>80.769230769230774</v>
          </cell>
        </row>
        <row r="39">
          <cell r="A39">
            <v>32</v>
          </cell>
          <cell r="B39" t="str">
            <v>9990686413</v>
          </cell>
          <cell r="C39" t="str">
            <v>3-17-06-21-016-032-9</v>
          </cell>
          <cell r="D39" t="str">
            <v>Fajrul Hadi</v>
          </cell>
          <cell r="E39" t="str">
            <v>IPA</v>
          </cell>
          <cell r="F39" t="str">
            <v>Biologi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>Kurang</v>
          </cell>
          <cell r="M39" t="str">
            <v>Kurang</v>
          </cell>
          <cell r="N39" t="str">
            <v>Kurang</v>
          </cell>
          <cell r="O39" t="str">
            <v>Kurang</v>
          </cell>
          <cell r="P39">
            <v>85</v>
          </cell>
          <cell r="Q39">
            <v>79.75</v>
          </cell>
          <cell r="R39">
            <v>84.5</v>
          </cell>
          <cell r="S39">
            <v>90.75</v>
          </cell>
          <cell r="T39">
            <v>83.25</v>
          </cell>
          <cell r="U39">
            <v>83.5</v>
          </cell>
          <cell r="V39">
            <v>81</v>
          </cell>
          <cell r="W39">
            <v>86</v>
          </cell>
          <cell r="X39">
            <v>85.25</v>
          </cell>
          <cell r="Y39">
            <v>94.5</v>
          </cell>
          <cell r="Z39">
            <v>90.25</v>
          </cell>
          <cell r="AA39">
            <v>92</v>
          </cell>
          <cell r="AB39">
            <v>0</v>
          </cell>
          <cell r="AC39">
            <v>79.67307692307692</v>
          </cell>
          <cell r="AD39">
            <v>84</v>
          </cell>
          <cell r="AE39">
            <v>94</v>
          </cell>
          <cell r="AF39">
            <v>81</v>
          </cell>
          <cell r="AG39">
            <v>91</v>
          </cell>
          <cell r="AH39">
            <v>88</v>
          </cell>
          <cell r="AI39">
            <v>83</v>
          </cell>
          <cell r="AJ39">
            <v>92</v>
          </cell>
          <cell r="AK39">
            <v>88</v>
          </cell>
          <cell r="AL39">
            <v>94</v>
          </cell>
          <cell r="AM39">
            <v>98</v>
          </cell>
          <cell r="AN39">
            <v>90</v>
          </cell>
          <cell r="AO39">
            <v>97</v>
          </cell>
          <cell r="AP39">
            <v>0</v>
          </cell>
          <cell r="AQ39">
            <v>83.07692307692308</v>
          </cell>
        </row>
        <row r="40">
          <cell r="A40">
            <v>33</v>
          </cell>
          <cell r="B40" t="str">
            <v>9990606075</v>
          </cell>
          <cell r="C40" t="str">
            <v>3-17-06-21-016-033-8</v>
          </cell>
          <cell r="D40" t="str">
            <v>Fikri Indriadi</v>
          </cell>
          <cell r="E40" t="str">
            <v>IPA</v>
          </cell>
          <cell r="F40" t="str">
            <v>Biologi</v>
          </cell>
          <cell r="G40">
            <v>60</v>
          </cell>
          <cell r="H40">
            <v>26</v>
          </cell>
          <cell r="I40">
            <v>30</v>
          </cell>
          <cell r="J40">
            <v>37.5</v>
          </cell>
          <cell r="K40">
            <v>153.5</v>
          </cell>
          <cell r="L40" t="str">
            <v>Cukup</v>
          </cell>
          <cell r="M40" t="str">
            <v>Kurang</v>
          </cell>
          <cell r="N40" t="str">
            <v>Kurang</v>
          </cell>
          <cell r="O40" t="str">
            <v>Kurang</v>
          </cell>
          <cell r="P40">
            <v>88.5</v>
          </cell>
          <cell r="Q40">
            <v>82.25</v>
          </cell>
          <cell r="R40">
            <v>88.25</v>
          </cell>
          <cell r="S40">
            <v>87.25</v>
          </cell>
          <cell r="T40">
            <v>85.5</v>
          </cell>
          <cell r="U40">
            <v>86</v>
          </cell>
          <cell r="V40">
            <v>81.5</v>
          </cell>
          <cell r="W40">
            <v>84.75</v>
          </cell>
          <cell r="X40">
            <v>87.25</v>
          </cell>
          <cell r="Y40">
            <v>92.75</v>
          </cell>
          <cell r="Z40">
            <v>90.75</v>
          </cell>
          <cell r="AA40">
            <v>89.75</v>
          </cell>
          <cell r="AB40">
            <v>0</v>
          </cell>
          <cell r="AC40">
            <v>80.34615384615384</v>
          </cell>
          <cell r="AD40">
            <v>84</v>
          </cell>
          <cell r="AE40">
            <v>94</v>
          </cell>
          <cell r="AF40">
            <v>80</v>
          </cell>
          <cell r="AG40">
            <v>90</v>
          </cell>
          <cell r="AH40">
            <v>88</v>
          </cell>
          <cell r="AI40">
            <v>84</v>
          </cell>
          <cell r="AJ40">
            <v>92</v>
          </cell>
          <cell r="AK40">
            <v>90</v>
          </cell>
          <cell r="AL40">
            <v>92</v>
          </cell>
          <cell r="AM40">
            <v>94</v>
          </cell>
          <cell r="AN40">
            <v>90</v>
          </cell>
          <cell r="AO40">
            <v>94</v>
          </cell>
          <cell r="AP40">
            <v>0</v>
          </cell>
          <cell r="AQ40">
            <v>82.461538461538467</v>
          </cell>
        </row>
        <row r="41">
          <cell r="A41">
            <v>34</v>
          </cell>
          <cell r="B41" t="str">
            <v>0005439143</v>
          </cell>
          <cell r="C41" t="str">
            <v>3-17-06-21-016-034-7</v>
          </cell>
          <cell r="D41" t="str">
            <v>Fitria Juwita</v>
          </cell>
          <cell r="E41" t="str">
            <v>IPA</v>
          </cell>
          <cell r="F41" t="str">
            <v>Biologi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 t="str">
            <v>Kurang</v>
          </cell>
          <cell r="M41" t="str">
            <v>Kurang</v>
          </cell>
          <cell r="N41" t="str">
            <v>Kurang</v>
          </cell>
          <cell r="O41" t="str">
            <v>Kurang</v>
          </cell>
          <cell r="P41">
            <v>85.75</v>
          </cell>
          <cell r="Q41">
            <v>80.25</v>
          </cell>
          <cell r="R41">
            <v>83.25</v>
          </cell>
          <cell r="S41">
            <v>89.75</v>
          </cell>
          <cell r="T41">
            <v>79</v>
          </cell>
          <cell r="U41">
            <v>80.5</v>
          </cell>
          <cell r="V41">
            <v>81.75</v>
          </cell>
          <cell r="W41">
            <v>85.75</v>
          </cell>
          <cell r="X41">
            <v>89.75</v>
          </cell>
          <cell r="Y41">
            <v>92</v>
          </cell>
          <cell r="Z41">
            <v>83.25</v>
          </cell>
          <cell r="AA41">
            <v>84.75</v>
          </cell>
          <cell r="AB41">
            <v>0</v>
          </cell>
          <cell r="AC41">
            <v>78.134615384615387</v>
          </cell>
          <cell r="AD41">
            <v>84</v>
          </cell>
          <cell r="AE41">
            <v>92</v>
          </cell>
          <cell r="AF41">
            <v>80</v>
          </cell>
          <cell r="AG41">
            <v>91</v>
          </cell>
          <cell r="AH41">
            <v>87</v>
          </cell>
          <cell r="AI41">
            <v>83</v>
          </cell>
          <cell r="AJ41">
            <v>86</v>
          </cell>
          <cell r="AK41">
            <v>90</v>
          </cell>
          <cell r="AL41">
            <v>90</v>
          </cell>
          <cell r="AM41">
            <v>94</v>
          </cell>
          <cell r="AN41">
            <v>89</v>
          </cell>
          <cell r="AO41">
            <v>86</v>
          </cell>
          <cell r="AP41">
            <v>0</v>
          </cell>
          <cell r="AQ41">
            <v>80.92307692307692</v>
          </cell>
        </row>
        <row r="42">
          <cell r="A42">
            <v>35</v>
          </cell>
          <cell r="B42" t="str">
            <v>9980201318</v>
          </cell>
          <cell r="C42" t="str">
            <v>3-17-06-21-016-035-6</v>
          </cell>
          <cell r="D42" t="str">
            <v>Gustiranda Pita</v>
          </cell>
          <cell r="E42" t="str">
            <v>IPA</v>
          </cell>
          <cell r="F42" t="str">
            <v>Biologi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>Kurang</v>
          </cell>
          <cell r="M42" t="str">
            <v>Kurang</v>
          </cell>
          <cell r="N42" t="str">
            <v>Kurang</v>
          </cell>
          <cell r="O42" t="str">
            <v>Kurang</v>
          </cell>
          <cell r="P42">
            <v>84.5</v>
          </cell>
          <cell r="Q42">
            <v>80.75</v>
          </cell>
          <cell r="R42">
            <v>84</v>
          </cell>
          <cell r="S42">
            <v>86.25</v>
          </cell>
          <cell r="T42">
            <v>79.25</v>
          </cell>
          <cell r="U42">
            <v>81</v>
          </cell>
          <cell r="V42">
            <v>81</v>
          </cell>
          <cell r="W42">
            <v>84.25</v>
          </cell>
          <cell r="X42">
            <v>83.75</v>
          </cell>
          <cell r="Y42">
            <v>91</v>
          </cell>
          <cell r="Z42">
            <v>83.75</v>
          </cell>
          <cell r="AA42">
            <v>86.25</v>
          </cell>
          <cell r="AB42">
            <v>0</v>
          </cell>
          <cell r="AC42">
            <v>77.365384615384613</v>
          </cell>
          <cell r="AD42">
            <v>90</v>
          </cell>
          <cell r="AE42">
            <v>90</v>
          </cell>
          <cell r="AF42">
            <v>80</v>
          </cell>
          <cell r="AG42">
            <v>89</v>
          </cell>
          <cell r="AH42">
            <v>88</v>
          </cell>
          <cell r="AI42">
            <v>84</v>
          </cell>
          <cell r="AJ42">
            <v>82</v>
          </cell>
          <cell r="AK42">
            <v>88</v>
          </cell>
          <cell r="AL42">
            <v>88</v>
          </cell>
          <cell r="AM42">
            <v>95</v>
          </cell>
          <cell r="AN42">
            <v>85</v>
          </cell>
          <cell r="AO42">
            <v>88</v>
          </cell>
          <cell r="AP42">
            <v>0</v>
          </cell>
          <cell r="AQ42">
            <v>80.538461538461533</v>
          </cell>
        </row>
        <row r="43">
          <cell r="A43">
            <v>36</v>
          </cell>
          <cell r="B43" t="str">
            <v>9996609515</v>
          </cell>
          <cell r="C43" t="str">
            <v>3-17-06-21-016-036-5</v>
          </cell>
          <cell r="D43" t="str">
            <v>Haikal Al-Fharisi</v>
          </cell>
          <cell r="E43" t="str">
            <v>IPA</v>
          </cell>
          <cell r="F43" t="str">
            <v>Biologi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>Kurang</v>
          </cell>
          <cell r="M43" t="str">
            <v>Kurang</v>
          </cell>
          <cell r="N43" t="str">
            <v>Kurang</v>
          </cell>
          <cell r="O43" t="str">
            <v>Kurang</v>
          </cell>
          <cell r="P43">
            <v>84</v>
          </cell>
          <cell r="Q43">
            <v>80.75</v>
          </cell>
          <cell r="R43">
            <v>82.5</v>
          </cell>
          <cell r="S43">
            <v>86.25</v>
          </cell>
          <cell r="T43">
            <v>82.5</v>
          </cell>
          <cell r="U43">
            <v>80.5</v>
          </cell>
          <cell r="V43">
            <v>79.25</v>
          </cell>
          <cell r="W43">
            <v>82</v>
          </cell>
          <cell r="X43">
            <v>83.5</v>
          </cell>
          <cell r="Y43">
            <v>92</v>
          </cell>
          <cell r="Z43">
            <v>89.75</v>
          </cell>
          <cell r="AA43">
            <v>87.5</v>
          </cell>
          <cell r="AB43">
            <v>0</v>
          </cell>
          <cell r="AC43">
            <v>77.730769230769226</v>
          </cell>
          <cell r="AD43">
            <v>90</v>
          </cell>
          <cell r="AE43">
            <v>94</v>
          </cell>
          <cell r="AF43">
            <v>83</v>
          </cell>
          <cell r="AG43">
            <v>89</v>
          </cell>
          <cell r="AH43">
            <v>88</v>
          </cell>
          <cell r="AI43">
            <v>85</v>
          </cell>
          <cell r="AJ43">
            <v>92</v>
          </cell>
          <cell r="AK43">
            <v>90</v>
          </cell>
          <cell r="AL43">
            <v>90</v>
          </cell>
          <cell r="AM43">
            <v>94</v>
          </cell>
          <cell r="AN43">
            <v>81</v>
          </cell>
          <cell r="AO43">
            <v>88</v>
          </cell>
          <cell r="AP43">
            <v>0</v>
          </cell>
          <cell r="AQ43">
            <v>81.84615384615384</v>
          </cell>
        </row>
        <row r="44">
          <cell r="A44">
            <v>37</v>
          </cell>
          <cell r="B44" t="str">
            <v>0006948780</v>
          </cell>
          <cell r="C44" t="str">
            <v>3-17-06-21-016-037-4</v>
          </cell>
          <cell r="D44" t="str">
            <v>Hilda</v>
          </cell>
          <cell r="E44" t="str">
            <v>IPA</v>
          </cell>
          <cell r="F44" t="str">
            <v>Biologi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>Kurang</v>
          </cell>
          <cell r="M44" t="str">
            <v>Kurang</v>
          </cell>
          <cell r="N44" t="str">
            <v>Kurang</v>
          </cell>
          <cell r="O44" t="str">
            <v>Kurang</v>
          </cell>
          <cell r="P44">
            <v>86.75</v>
          </cell>
          <cell r="Q44">
            <v>82.75</v>
          </cell>
          <cell r="R44">
            <v>87.25</v>
          </cell>
          <cell r="S44">
            <v>88.75</v>
          </cell>
          <cell r="T44">
            <v>89</v>
          </cell>
          <cell r="U44">
            <v>83.5</v>
          </cell>
          <cell r="V44">
            <v>86.25</v>
          </cell>
          <cell r="W44">
            <v>88</v>
          </cell>
          <cell r="X44">
            <v>83.5</v>
          </cell>
          <cell r="Y44">
            <v>92</v>
          </cell>
          <cell r="Z44">
            <v>85.75</v>
          </cell>
          <cell r="AA44">
            <v>89.25</v>
          </cell>
          <cell r="AB44">
            <v>0</v>
          </cell>
          <cell r="AC44">
            <v>80.211538461538467</v>
          </cell>
          <cell r="AD44">
            <v>86</v>
          </cell>
          <cell r="AE44">
            <v>94</v>
          </cell>
          <cell r="AF44">
            <v>81</v>
          </cell>
          <cell r="AG44">
            <v>92</v>
          </cell>
          <cell r="AH44">
            <v>90</v>
          </cell>
          <cell r="AI44">
            <v>84</v>
          </cell>
          <cell r="AJ44">
            <v>90</v>
          </cell>
          <cell r="AK44">
            <v>90</v>
          </cell>
          <cell r="AL44">
            <v>94</v>
          </cell>
          <cell r="AM44">
            <v>98</v>
          </cell>
          <cell r="AN44">
            <v>85</v>
          </cell>
          <cell r="AO44">
            <v>92</v>
          </cell>
          <cell r="AP44">
            <v>0</v>
          </cell>
          <cell r="AQ44">
            <v>82.769230769230774</v>
          </cell>
        </row>
        <row r="45">
          <cell r="A45">
            <v>38</v>
          </cell>
          <cell r="B45" t="str">
            <v>9999375077</v>
          </cell>
          <cell r="C45" t="str">
            <v>3-17-06-21-016-038-3</v>
          </cell>
          <cell r="D45" t="str">
            <v>Irda laila Putri</v>
          </cell>
          <cell r="E45" t="str">
            <v>IPA</v>
          </cell>
          <cell r="F45" t="str">
            <v>Biologi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>Kurang</v>
          </cell>
          <cell r="M45" t="str">
            <v>Kurang</v>
          </cell>
          <cell r="N45" t="str">
            <v>Kurang</v>
          </cell>
          <cell r="O45" t="str">
            <v>Kurang</v>
          </cell>
          <cell r="P45">
            <v>86</v>
          </cell>
          <cell r="Q45">
            <v>80.75</v>
          </cell>
          <cell r="R45">
            <v>80.75</v>
          </cell>
          <cell r="S45">
            <v>85.75</v>
          </cell>
          <cell r="T45">
            <v>81</v>
          </cell>
          <cell r="U45">
            <v>83.5</v>
          </cell>
          <cell r="V45">
            <v>79</v>
          </cell>
          <cell r="W45">
            <v>80.75</v>
          </cell>
          <cell r="X45">
            <v>83</v>
          </cell>
          <cell r="Y45">
            <v>92</v>
          </cell>
          <cell r="Z45">
            <v>85.5</v>
          </cell>
          <cell r="AA45">
            <v>84.75</v>
          </cell>
          <cell r="AB45">
            <v>0</v>
          </cell>
          <cell r="AC45">
            <v>77.134615384615387</v>
          </cell>
          <cell r="AD45">
            <v>88</v>
          </cell>
          <cell r="AE45">
            <v>94</v>
          </cell>
          <cell r="AF45">
            <v>83</v>
          </cell>
          <cell r="AG45">
            <v>88</v>
          </cell>
          <cell r="AH45">
            <v>88</v>
          </cell>
          <cell r="AI45">
            <v>83</v>
          </cell>
          <cell r="AJ45">
            <v>88</v>
          </cell>
          <cell r="AK45">
            <v>90</v>
          </cell>
          <cell r="AL45">
            <v>92</v>
          </cell>
          <cell r="AM45">
            <v>94</v>
          </cell>
          <cell r="AN45">
            <v>81</v>
          </cell>
          <cell r="AO45">
            <v>86</v>
          </cell>
          <cell r="AP45">
            <v>0</v>
          </cell>
          <cell r="AQ45">
            <v>81.15384615384616</v>
          </cell>
        </row>
        <row r="46">
          <cell r="A46">
            <v>39</v>
          </cell>
          <cell r="B46" t="str">
            <v>9994720543</v>
          </cell>
          <cell r="C46" t="str">
            <v>3-17-06-21-016-039-2</v>
          </cell>
          <cell r="D46" t="str">
            <v>Ismul Sulistriadi</v>
          </cell>
          <cell r="E46" t="str">
            <v>IPA</v>
          </cell>
          <cell r="F46" t="str">
            <v>Biologi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 t="str">
            <v>Kurang</v>
          </cell>
          <cell r="M46" t="str">
            <v>Kurang</v>
          </cell>
          <cell r="N46" t="str">
            <v>Kurang</v>
          </cell>
          <cell r="O46" t="str">
            <v>Kurang</v>
          </cell>
          <cell r="P46">
            <v>84.5</v>
          </cell>
          <cell r="Q46">
            <v>83.5</v>
          </cell>
          <cell r="R46">
            <v>86.75</v>
          </cell>
          <cell r="S46">
            <v>88.25</v>
          </cell>
          <cell r="T46">
            <v>86</v>
          </cell>
          <cell r="U46">
            <v>84</v>
          </cell>
          <cell r="V46">
            <v>81.5</v>
          </cell>
          <cell r="W46">
            <v>84.25</v>
          </cell>
          <cell r="X46">
            <v>87.75</v>
          </cell>
          <cell r="Y46">
            <v>92</v>
          </cell>
          <cell r="Z46">
            <v>90.75</v>
          </cell>
          <cell r="AA46">
            <v>91.5</v>
          </cell>
          <cell r="AB46">
            <v>0</v>
          </cell>
          <cell r="AC46">
            <v>80.057692307692307</v>
          </cell>
          <cell r="AD46">
            <v>88</v>
          </cell>
          <cell r="AE46">
            <v>94</v>
          </cell>
          <cell r="AF46">
            <v>80</v>
          </cell>
          <cell r="AG46">
            <v>91</v>
          </cell>
          <cell r="AH46">
            <v>88</v>
          </cell>
          <cell r="AI46">
            <v>83</v>
          </cell>
          <cell r="AJ46">
            <v>92</v>
          </cell>
          <cell r="AK46">
            <v>89</v>
          </cell>
          <cell r="AL46">
            <v>92</v>
          </cell>
          <cell r="AM46">
            <v>94</v>
          </cell>
          <cell r="AN46">
            <v>90</v>
          </cell>
          <cell r="AO46">
            <v>96</v>
          </cell>
          <cell r="AP46">
            <v>0</v>
          </cell>
          <cell r="AQ46">
            <v>82.84615384615384</v>
          </cell>
        </row>
        <row r="47">
          <cell r="A47">
            <v>40</v>
          </cell>
          <cell r="B47" t="str">
            <v>9995372005</v>
          </cell>
          <cell r="C47" t="str">
            <v>3-17-06-21-016-040-9</v>
          </cell>
          <cell r="D47" t="str">
            <v>Monti Karmita B</v>
          </cell>
          <cell r="E47" t="str">
            <v>IPA</v>
          </cell>
          <cell r="F47" t="str">
            <v>Biologi</v>
          </cell>
          <cell r="G47">
            <v>64</v>
          </cell>
          <cell r="H47">
            <v>32</v>
          </cell>
          <cell r="I47">
            <v>32.5</v>
          </cell>
          <cell r="J47">
            <v>32.5</v>
          </cell>
          <cell r="K47">
            <v>161</v>
          </cell>
          <cell r="L47" t="str">
            <v>Cukup</v>
          </cell>
          <cell r="M47" t="str">
            <v>Kurang</v>
          </cell>
          <cell r="N47" t="str">
            <v>Kurang</v>
          </cell>
          <cell r="O47" t="str">
            <v>Kurang</v>
          </cell>
          <cell r="P47">
            <v>84</v>
          </cell>
          <cell r="Q47">
            <v>80.75</v>
          </cell>
          <cell r="R47">
            <v>86.75</v>
          </cell>
          <cell r="S47">
            <v>89.25</v>
          </cell>
          <cell r="T47">
            <v>88.25</v>
          </cell>
          <cell r="U47">
            <v>84</v>
          </cell>
          <cell r="V47">
            <v>82.5</v>
          </cell>
          <cell r="W47">
            <v>83.5</v>
          </cell>
          <cell r="X47">
            <v>83.25</v>
          </cell>
          <cell r="Y47">
            <v>92</v>
          </cell>
          <cell r="Z47">
            <v>87.5</v>
          </cell>
          <cell r="AA47">
            <v>92.25</v>
          </cell>
          <cell r="AB47">
            <v>0</v>
          </cell>
          <cell r="AC47">
            <v>79.538461538461533</v>
          </cell>
          <cell r="AD47">
            <v>86</v>
          </cell>
          <cell r="AE47">
            <v>94</v>
          </cell>
          <cell r="AF47">
            <v>80</v>
          </cell>
          <cell r="AG47">
            <v>91</v>
          </cell>
          <cell r="AH47">
            <v>89</v>
          </cell>
          <cell r="AI47">
            <v>85</v>
          </cell>
          <cell r="AJ47">
            <v>92</v>
          </cell>
          <cell r="AK47">
            <v>90</v>
          </cell>
          <cell r="AL47">
            <v>94</v>
          </cell>
          <cell r="AM47">
            <v>95</v>
          </cell>
          <cell r="AN47">
            <v>81</v>
          </cell>
          <cell r="AO47">
            <v>96</v>
          </cell>
          <cell r="AP47">
            <v>0</v>
          </cell>
          <cell r="AQ47">
            <v>82.538461538461533</v>
          </cell>
        </row>
        <row r="48">
          <cell r="A48">
            <v>41</v>
          </cell>
          <cell r="B48" t="str">
            <v>0009890736</v>
          </cell>
          <cell r="C48" t="str">
            <v>3-17-06-21-016-041-8</v>
          </cell>
          <cell r="D48" t="str">
            <v>Mustika Ayu</v>
          </cell>
          <cell r="E48" t="str">
            <v>IPA</v>
          </cell>
          <cell r="F48" t="str">
            <v>Biologi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 t="str">
            <v>Kurang</v>
          </cell>
          <cell r="M48" t="str">
            <v>Kurang</v>
          </cell>
          <cell r="N48" t="str">
            <v>Kurang</v>
          </cell>
          <cell r="O48" t="str">
            <v>Kurang</v>
          </cell>
          <cell r="P48">
            <v>83</v>
          </cell>
          <cell r="Q48">
            <v>80.75</v>
          </cell>
          <cell r="R48">
            <v>83</v>
          </cell>
          <cell r="S48">
            <v>86.75</v>
          </cell>
          <cell r="T48">
            <v>85</v>
          </cell>
          <cell r="U48">
            <v>83.5</v>
          </cell>
          <cell r="V48">
            <v>79.75</v>
          </cell>
          <cell r="W48">
            <v>80.75</v>
          </cell>
          <cell r="X48">
            <v>83.25</v>
          </cell>
          <cell r="Y48">
            <v>92</v>
          </cell>
          <cell r="Z48">
            <v>86</v>
          </cell>
          <cell r="AA48">
            <v>88</v>
          </cell>
          <cell r="AB48">
            <v>0</v>
          </cell>
          <cell r="AC48">
            <v>77.82692307692308</v>
          </cell>
          <cell r="AD48">
            <v>86</v>
          </cell>
          <cell r="AE48">
            <v>92</v>
          </cell>
          <cell r="AF48">
            <v>80</v>
          </cell>
          <cell r="AG48">
            <v>89</v>
          </cell>
          <cell r="AH48">
            <v>85</v>
          </cell>
          <cell r="AI48">
            <v>83</v>
          </cell>
          <cell r="AJ48">
            <v>82</v>
          </cell>
          <cell r="AK48">
            <v>85</v>
          </cell>
          <cell r="AL48">
            <v>92</v>
          </cell>
          <cell r="AM48">
            <v>94</v>
          </cell>
          <cell r="AN48">
            <v>81</v>
          </cell>
          <cell r="AO48">
            <v>90</v>
          </cell>
          <cell r="AP48">
            <v>0</v>
          </cell>
          <cell r="AQ48">
            <v>79.92307692307692</v>
          </cell>
        </row>
        <row r="49">
          <cell r="A49">
            <v>42</v>
          </cell>
          <cell r="B49" t="str">
            <v>9990686427</v>
          </cell>
          <cell r="C49" t="str">
            <v>3-17-06-21-016-042-7</v>
          </cell>
          <cell r="D49" t="str">
            <v>Nanda Sri Mauliza</v>
          </cell>
          <cell r="E49" t="str">
            <v>IPA</v>
          </cell>
          <cell r="F49" t="str">
            <v>Biologi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>Kurang</v>
          </cell>
          <cell r="M49" t="str">
            <v>Kurang</v>
          </cell>
          <cell r="N49" t="str">
            <v>Kurang</v>
          </cell>
          <cell r="O49" t="str">
            <v>Kurang</v>
          </cell>
          <cell r="P49">
            <v>83</v>
          </cell>
          <cell r="Q49">
            <v>80.25</v>
          </cell>
          <cell r="R49">
            <v>84</v>
          </cell>
          <cell r="S49">
            <v>86.75</v>
          </cell>
          <cell r="T49">
            <v>79.5</v>
          </cell>
          <cell r="U49">
            <v>81</v>
          </cell>
          <cell r="V49">
            <v>81</v>
          </cell>
          <cell r="W49">
            <v>80.75</v>
          </cell>
          <cell r="X49">
            <v>85</v>
          </cell>
          <cell r="Y49">
            <v>93</v>
          </cell>
          <cell r="Z49">
            <v>86.5</v>
          </cell>
          <cell r="AA49">
            <v>89.5</v>
          </cell>
          <cell r="AB49">
            <v>0</v>
          </cell>
          <cell r="AC49">
            <v>77.711538461538467</v>
          </cell>
          <cell r="AD49">
            <v>86</v>
          </cell>
          <cell r="AE49">
            <v>92</v>
          </cell>
          <cell r="AF49">
            <v>80</v>
          </cell>
          <cell r="AG49">
            <v>89</v>
          </cell>
          <cell r="AH49">
            <v>86</v>
          </cell>
          <cell r="AI49">
            <v>85</v>
          </cell>
          <cell r="AJ49">
            <v>80</v>
          </cell>
          <cell r="AK49">
            <v>85</v>
          </cell>
          <cell r="AL49">
            <v>88</v>
          </cell>
          <cell r="AM49">
            <v>98</v>
          </cell>
          <cell r="AN49">
            <v>81</v>
          </cell>
          <cell r="AO49">
            <v>94</v>
          </cell>
          <cell r="AP49">
            <v>0</v>
          </cell>
          <cell r="AQ49">
            <v>80.307692307692307</v>
          </cell>
        </row>
        <row r="50">
          <cell r="A50">
            <v>43</v>
          </cell>
          <cell r="B50" t="str">
            <v>9991483827</v>
          </cell>
          <cell r="C50" t="str">
            <v>3-17-06-21-016-043-6</v>
          </cell>
          <cell r="D50" t="str">
            <v>Nurhidayah</v>
          </cell>
          <cell r="E50" t="str">
            <v>IPA</v>
          </cell>
          <cell r="F50" t="str">
            <v>Biologi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>Kurang</v>
          </cell>
          <cell r="M50" t="str">
            <v>Kurang</v>
          </cell>
          <cell r="N50" t="str">
            <v>Kurang</v>
          </cell>
          <cell r="O50" t="str">
            <v>Kurang</v>
          </cell>
          <cell r="P50">
            <v>84</v>
          </cell>
          <cell r="Q50">
            <v>80.75</v>
          </cell>
          <cell r="R50">
            <v>86.75</v>
          </cell>
          <cell r="S50">
            <v>86.75</v>
          </cell>
          <cell r="T50">
            <v>81.5</v>
          </cell>
          <cell r="U50">
            <v>83.5</v>
          </cell>
          <cell r="V50">
            <v>81.25</v>
          </cell>
          <cell r="W50">
            <v>86.5</v>
          </cell>
          <cell r="X50">
            <v>83.25</v>
          </cell>
          <cell r="Y50">
            <v>93</v>
          </cell>
          <cell r="Z50">
            <v>83.5</v>
          </cell>
          <cell r="AA50">
            <v>87.75</v>
          </cell>
          <cell r="AB50">
            <v>0</v>
          </cell>
          <cell r="AC50">
            <v>78.34615384615384</v>
          </cell>
          <cell r="AD50">
            <v>88</v>
          </cell>
          <cell r="AE50">
            <v>90</v>
          </cell>
          <cell r="AF50">
            <v>84</v>
          </cell>
          <cell r="AG50">
            <v>89</v>
          </cell>
          <cell r="AH50">
            <v>90</v>
          </cell>
          <cell r="AI50">
            <v>85</v>
          </cell>
          <cell r="AJ50">
            <v>82</v>
          </cell>
          <cell r="AK50">
            <v>87</v>
          </cell>
          <cell r="AL50">
            <v>90</v>
          </cell>
          <cell r="AM50">
            <v>94</v>
          </cell>
          <cell r="AN50">
            <v>81</v>
          </cell>
          <cell r="AO50">
            <v>90</v>
          </cell>
          <cell r="AP50">
            <v>0</v>
          </cell>
          <cell r="AQ50">
            <v>80.769230769230774</v>
          </cell>
        </row>
        <row r="51">
          <cell r="A51">
            <v>44</v>
          </cell>
          <cell r="B51" t="str">
            <v>0004903824</v>
          </cell>
          <cell r="C51" t="str">
            <v>3-17-06-21-016-044-5</v>
          </cell>
          <cell r="D51" t="str">
            <v>Rauzah</v>
          </cell>
          <cell r="E51" t="str">
            <v>IPA</v>
          </cell>
          <cell r="F51" t="str">
            <v>Biologi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>Kurang</v>
          </cell>
          <cell r="M51" t="str">
            <v>Kurang</v>
          </cell>
          <cell r="N51" t="str">
            <v>Kurang</v>
          </cell>
          <cell r="O51" t="str">
            <v>Kurang</v>
          </cell>
          <cell r="P51">
            <v>91.5</v>
          </cell>
          <cell r="Q51">
            <v>80.75</v>
          </cell>
          <cell r="R51">
            <v>87.75</v>
          </cell>
          <cell r="S51">
            <v>90.5</v>
          </cell>
          <cell r="T51">
            <v>89</v>
          </cell>
          <cell r="U51">
            <v>83</v>
          </cell>
          <cell r="V51">
            <v>84.25</v>
          </cell>
          <cell r="W51">
            <v>88.25</v>
          </cell>
          <cell r="X51">
            <v>88.25</v>
          </cell>
          <cell r="Y51">
            <v>95</v>
          </cell>
          <cell r="Z51">
            <v>83.5</v>
          </cell>
          <cell r="AA51">
            <v>91</v>
          </cell>
          <cell r="AB51">
            <v>0</v>
          </cell>
          <cell r="AC51">
            <v>80.980769230769226</v>
          </cell>
          <cell r="AD51">
            <v>88</v>
          </cell>
          <cell r="AE51">
            <v>92</v>
          </cell>
          <cell r="AF51">
            <v>90</v>
          </cell>
          <cell r="AG51">
            <v>93</v>
          </cell>
          <cell r="AH51">
            <v>90</v>
          </cell>
          <cell r="AI51">
            <v>85</v>
          </cell>
          <cell r="AJ51">
            <v>82</v>
          </cell>
          <cell r="AK51">
            <v>86</v>
          </cell>
          <cell r="AL51">
            <v>90</v>
          </cell>
          <cell r="AM51">
            <v>95</v>
          </cell>
          <cell r="AN51">
            <v>81</v>
          </cell>
          <cell r="AO51">
            <v>93</v>
          </cell>
          <cell r="AP51">
            <v>0</v>
          </cell>
          <cell r="AQ51">
            <v>81.92307692307692</v>
          </cell>
        </row>
        <row r="52">
          <cell r="A52">
            <v>45</v>
          </cell>
          <cell r="B52" t="str">
            <v>9990686429</v>
          </cell>
          <cell r="C52" t="str">
            <v>3-17-06-21-016-045-4</v>
          </cell>
          <cell r="D52" t="str">
            <v>Rena Sarira</v>
          </cell>
          <cell r="E52" t="str">
            <v>IPA</v>
          </cell>
          <cell r="F52" t="str">
            <v>Biologi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 t="str">
            <v>Kurang</v>
          </cell>
          <cell r="M52" t="str">
            <v>Kurang</v>
          </cell>
          <cell r="N52" t="str">
            <v>Kurang</v>
          </cell>
          <cell r="O52" t="str">
            <v>Kurang</v>
          </cell>
          <cell r="P52">
            <v>82.5</v>
          </cell>
          <cell r="Q52">
            <v>80.25</v>
          </cell>
          <cell r="R52">
            <v>84.5</v>
          </cell>
          <cell r="S52">
            <v>87.25</v>
          </cell>
          <cell r="T52">
            <v>82.25</v>
          </cell>
          <cell r="U52">
            <v>83</v>
          </cell>
          <cell r="V52">
            <v>81</v>
          </cell>
          <cell r="W52">
            <v>80.75</v>
          </cell>
          <cell r="X52">
            <v>83.75</v>
          </cell>
          <cell r="Y52">
            <v>93</v>
          </cell>
          <cell r="Z52">
            <v>82.5</v>
          </cell>
          <cell r="AA52">
            <v>88.5</v>
          </cell>
          <cell r="AB52">
            <v>0</v>
          </cell>
          <cell r="AC52">
            <v>77.634615384615387</v>
          </cell>
          <cell r="AD52">
            <v>88</v>
          </cell>
          <cell r="AE52">
            <v>92</v>
          </cell>
          <cell r="AF52">
            <v>82</v>
          </cell>
          <cell r="AG52">
            <v>90</v>
          </cell>
          <cell r="AH52">
            <v>88</v>
          </cell>
          <cell r="AI52">
            <v>85</v>
          </cell>
          <cell r="AJ52">
            <v>82</v>
          </cell>
          <cell r="AK52">
            <v>85</v>
          </cell>
          <cell r="AL52">
            <v>90</v>
          </cell>
          <cell r="AM52">
            <v>94</v>
          </cell>
          <cell r="AN52">
            <v>81</v>
          </cell>
          <cell r="AO52">
            <v>91</v>
          </cell>
          <cell r="AP52">
            <v>0</v>
          </cell>
          <cell r="AQ52">
            <v>80.615384615384613</v>
          </cell>
        </row>
        <row r="53">
          <cell r="A53">
            <v>46</v>
          </cell>
          <cell r="B53" t="str">
            <v>9991759853</v>
          </cell>
          <cell r="C53" t="str">
            <v>3-17-06-21-016-046-3</v>
          </cell>
          <cell r="D53" t="str">
            <v>Rifka Amelia</v>
          </cell>
          <cell r="E53" t="str">
            <v>IPA</v>
          </cell>
          <cell r="F53" t="str">
            <v>Biologi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 t="str">
            <v>Kurang</v>
          </cell>
          <cell r="M53" t="str">
            <v>Kurang</v>
          </cell>
          <cell r="N53" t="str">
            <v>Kurang</v>
          </cell>
          <cell r="O53" t="str">
            <v>Kurang</v>
          </cell>
          <cell r="P53">
            <v>87.5</v>
          </cell>
          <cell r="Q53">
            <v>80.75</v>
          </cell>
          <cell r="R53">
            <v>85.25</v>
          </cell>
          <cell r="S53">
            <v>88.75</v>
          </cell>
          <cell r="T53">
            <v>84</v>
          </cell>
          <cell r="U53">
            <v>82</v>
          </cell>
          <cell r="V53">
            <v>80.25</v>
          </cell>
          <cell r="W53">
            <v>83.5</v>
          </cell>
          <cell r="X53">
            <v>87.5</v>
          </cell>
          <cell r="Y53">
            <v>92</v>
          </cell>
          <cell r="Z53">
            <v>82.5</v>
          </cell>
          <cell r="AA53">
            <v>85.5</v>
          </cell>
          <cell r="AB53">
            <v>0</v>
          </cell>
          <cell r="AC53">
            <v>78.42307692307692</v>
          </cell>
          <cell r="AD53">
            <v>86</v>
          </cell>
          <cell r="AE53">
            <v>94</v>
          </cell>
          <cell r="AF53">
            <v>80</v>
          </cell>
          <cell r="AG53">
            <v>90</v>
          </cell>
          <cell r="AH53">
            <v>87</v>
          </cell>
          <cell r="AI53">
            <v>85</v>
          </cell>
          <cell r="AJ53">
            <v>82</v>
          </cell>
          <cell r="AK53">
            <v>88</v>
          </cell>
          <cell r="AL53">
            <v>92</v>
          </cell>
          <cell r="AM53">
            <v>98</v>
          </cell>
          <cell r="AN53">
            <v>81</v>
          </cell>
          <cell r="AO53">
            <v>87</v>
          </cell>
          <cell r="AP53">
            <v>0</v>
          </cell>
          <cell r="AQ53">
            <v>80.769230769230774</v>
          </cell>
        </row>
        <row r="54">
          <cell r="A54">
            <v>47</v>
          </cell>
          <cell r="B54" t="str">
            <v>9991425972</v>
          </cell>
          <cell r="C54" t="str">
            <v>3-17-06-21-016-047-2</v>
          </cell>
          <cell r="D54" t="str">
            <v>Seri Ismaya</v>
          </cell>
          <cell r="E54" t="str">
            <v>IPA</v>
          </cell>
          <cell r="F54" t="str">
            <v>Biologi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 t="str">
            <v>Kurang</v>
          </cell>
          <cell r="M54" t="str">
            <v>Kurang</v>
          </cell>
          <cell r="N54" t="str">
            <v>Kurang</v>
          </cell>
          <cell r="O54" t="str">
            <v>Kurang</v>
          </cell>
          <cell r="P54">
            <v>88</v>
          </cell>
          <cell r="Q54">
            <v>80.25</v>
          </cell>
          <cell r="R54">
            <v>87.25</v>
          </cell>
          <cell r="S54">
            <v>87.5</v>
          </cell>
          <cell r="T54">
            <v>84.5</v>
          </cell>
          <cell r="U54">
            <v>84</v>
          </cell>
          <cell r="V54">
            <v>82.5</v>
          </cell>
          <cell r="W54">
            <v>85</v>
          </cell>
          <cell r="X54">
            <v>87.25</v>
          </cell>
          <cell r="Y54">
            <v>92</v>
          </cell>
          <cell r="Z54">
            <v>89.75</v>
          </cell>
          <cell r="AA54">
            <v>88.25</v>
          </cell>
          <cell r="AB54">
            <v>0</v>
          </cell>
          <cell r="AC54">
            <v>79.711538461538467</v>
          </cell>
          <cell r="AD54">
            <v>88</v>
          </cell>
          <cell r="AE54">
            <v>94</v>
          </cell>
          <cell r="AF54">
            <v>80</v>
          </cell>
          <cell r="AG54">
            <v>90</v>
          </cell>
          <cell r="AH54">
            <v>85</v>
          </cell>
          <cell r="AI54">
            <v>85</v>
          </cell>
          <cell r="AJ54">
            <v>86</v>
          </cell>
          <cell r="AK54">
            <v>88</v>
          </cell>
          <cell r="AL54">
            <v>92</v>
          </cell>
          <cell r="AM54">
            <v>94</v>
          </cell>
          <cell r="AN54">
            <v>81</v>
          </cell>
          <cell r="AO54">
            <v>93</v>
          </cell>
          <cell r="AP54">
            <v>0</v>
          </cell>
          <cell r="AQ54">
            <v>81.230769230769226</v>
          </cell>
        </row>
        <row r="55">
          <cell r="A55">
            <v>48</v>
          </cell>
          <cell r="B55" t="str">
            <v>9993952218</v>
          </cell>
          <cell r="C55" t="str">
            <v>3-17-06-21-016-048-9</v>
          </cell>
          <cell r="D55" t="str">
            <v>Sri Wahyuni</v>
          </cell>
          <cell r="E55" t="str">
            <v>IPA</v>
          </cell>
          <cell r="F55" t="str">
            <v>Biologi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>Kurang</v>
          </cell>
          <cell r="M55" t="str">
            <v>Kurang</v>
          </cell>
          <cell r="N55" t="str">
            <v>Kurang</v>
          </cell>
          <cell r="O55" t="str">
            <v>Kurang</v>
          </cell>
          <cell r="P55">
            <v>89</v>
          </cell>
          <cell r="Q55">
            <v>80.75</v>
          </cell>
          <cell r="R55">
            <v>80.5</v>
          </cell>
          <cell r="S55">
            <v>86.25</v>
          </cell>
          <cell r="T55">
            <v>84</v>
          </cell>
          <cell r="U55">
            <v>82.5</v>
          </cell>
          <cell r="V55">
            <v>82.5</v>
          </cell>
          <cell r="W55">
            <v>84</v>
          </cell>
          <cell r="X55">
            <v>85</v>
          </cell>
          <cell r="Y55">
            <v>92</v>
          </cell>
          <cell r="Z55">
            <v>82.75</v>
          </cell>
          <cell r="AA55">
            <v>87.75</v>
          </cell>
          <cell r="AB55">
            <v>0</v>
          </cell>
          <cell r="AC55">
            <v>78.230769230769226</v>
          </cell>
          <cell r="AD55">
            <v>90</v>
          </cell>
          <cell r="AE55">
            <v>90</v>
          </cell>
          <cell r="AF55">
            <v>80</v>
          </cell>
          <cell r="AG55">
            <v>89</v>
          </cell>
          <cell r="AH55">
            <v>84</v>
          </cell>
          <cell r="AI55">
            <v>81</v>
          </cell>
          <cell r="AJ55">
            <v>82</v>
          </cell>
          <cell r="AK55">
            <v>88</v>
          </cell>
          <cell r="AL55">
            <v>90</v>
          </cell>
          <cell r="AM55">
            <v>94</v>
          </cell>
          <cell r="AN55">
            <v>81</v>
          </cell>
          <cell r="AO55">
            <v>89</v>
          </cell>
          <cell r="AP55">
            <v>0</v>
          </cell>
          <cell r="AQ55">
            <v>79.84615384615384</v>
          </cell>
        </row>
        <row r="56">
          <cell r="A56">
            <v>49</v>
          </cell>
          <cell r="B56" t="str">
            <v>9996848489</v>
          </cell>
          <cell r="C56" t="str">
            <v>3-17-06-21-016-049-8</v>
          </cell>
          <cell r="D56" t="str">
            <v>Sucia Merli</v>
          </cell>
          <cell r="E56" t="str">
            <v>IPA</v>
          </cell>
          <cell r="F56" t="str">
            <v>Biologi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>Kurang</v>
          </cell>
          <cell r="M56" t="str">
            <v>Kurang</v>
          </cell>
          <cell r="N56" t="str">
            <v>Kurang</v>
          </cell>
          <cell r="O56" t="str">
            <v>Kurang</v>
          </cell>
          <cell r="P56">
            <v>83.5</v>
          </cell>
          <cell r="Q56">
            <v>79.75</v>
          </cell>
          <cell r="R56">
            <v>87.25</v>
          </cell>
          <cell r="S56">
            <v>85.75</v>
          </cell>
          <cell r="T56">
            <v>83</v>
          </cell>
          <cell r="U56">
            <v>83.5</v>
          </cell>
          <cell r="V56">
            <v>81.75</v>
          </cell>
          <cell r="W56">
            <v>81.5</v>
          </cell>
          <cell r="X56">
            <v>86.25</v>
          </cell>
          <cell r="Y56">
            <v>92</v>
          </cell>
          <cell r="Z56">
            <v>82.5</v>
          </cell>
          <cell r="AA56">
            <v>85.5</v>
          </cell>
          <cell r="AB56">
            <v>0</v>
          </cell>
          <cell r="AC56">
            <v>77.865384615384613</v>
          </cell>
          <cell r="AD56">
            <v>86</v>
          </cell>
          <cell r="AE56">
            <v>92</v>
          </cell>
          <cell r="AF56">
            <v>84</v>
          </cell>
          <cell r="AG56">
            <v>88</v>
          </cell>
          <cell r="AH56">
            <v>85</v>
          </cell>
          <cell r="AI56">
            <v>88</v>
          </cell>
          <cell r="AJ56">
            <v>82</v>
          </cell>
          <cell r="AK56">
            <v>88</v>
          </cell>
          <cell r="AL56">
            <v>88</v>
          </cell>
          <cell r="AM56">
            <v>94</v>
          </cell>
          <cell r="AN56">
            <v>81</v>
          </cell>
          <cell r="AO56">
            <v>86</v>
          </cell>
          <cell r="AP56">
            <v>0</v>
          </cell>
          <cell r="AQ56">
            <v>80.15384615384616</v>
          </cell>
        </row>
        <row r="57">
          <cell r="A57">
            <v>50</v>
          </cell>
          <cell r="B57" t="str">
            <v>9999464822</v>
          </cell>
          <cell r="C57" t="str">
            <v>3-17-06-21-016-050-7</v>
          </cell>
          <cell r="D57" t="str">
            <v>Ulfa Marfirah</v>
          </cell>
          <cell r="E57" t="str">
            <v>IPA</v>
          </cell>
          <cell r="F57" t="str">
            <v>Biologi</v>
          </cell>
          <cell r="G57">
            <v>46</v>
          </cell>
          <cell r="H57">
            <v>34</v>
          </cell>
          <cell r="I57">
            <v>20</v>
          </cell>
          <cell r="J57">
            <v>47.5</v>
          </cell>
          <cell r="K57">
            <v>147.5</v>
          </cell>
          <cell r="L57" t="str">
            <v>Kurang</v>
          </cell>
          <cell r="M57" t="str">
            <v>Kurang</v>
          </cell>
          <cell r="N57" t="str">
            <v>Kurang</v>
          </cell>
          <cell r="O57" t="str">
            <v>Kurang</v>
          </cell>
          <cell r="P57">
            <v>85.5</v>
          </cell>
          <cell r="Q57">
            <v>79.25</v>
          </cell>
          <cell r="R57">
            <v>89.75</v>
          </cell>
          <cell r="S57">
            <v>87.5</v>
          </cell>
          <cell r="T57">
            <v>86.25</v>
          </cell>
          <cell r="U57">
            <v>83.5</v>
          </cell>
          <cell r="V57">
            <v>85.5</v>
          </cell>
          <cell r="W57">
            <v>85.5</v>
          </cell>
          <cell r="X57">
            <v>89.5</v>
          </cell>
          <cell r="Y57">
            <v>92</v>
          </cell>
          <cell r="Z57">
            <v>89.75</v>
          </cell>
          <cell r="AA57">
            <v>89.5</v>
          </cell>
          <cell r="AB57">
            <v>0</v>
          </cell>
          <cell r="AC57">
            <v>80.269230769230774</v>
          </cell>
          <cell r="AD57">
            <v>86</v>
          </cell>
          <cell r="AE57">
            <v>94</v>
          </cell>
          <cell r="AF57">
            <v>81</v>
          </cell>
          <cell r="AG57">
            <v>91</v>
          </cell>
          <cell r="AH57">
            <v>88</v>
          </cell>
          <cell r="AI57">
            <v>85</v>
          </cell>
          <cell r="AJ57">
            <v>92</v>
          </cell>
          <cell r="AK57">
            <v>90</v>
          </cell>
          <cell r="AL57">
            <v>92</v>
          </cell>
          <cell r="AM57">
            <v>98</v>
          </cell>
          <cell r="AN57">
            <v>81</v>
          </cell>
          <cell r="AO57">
            <v>95</v>
          </cell>
          <cell r="AP57">
            <v>0</v>
          </cell>
          <cell r="AQ57">
            <v>82.538461538461533</v>
          </cell>
        </row>
        <row r="58">
          <cell r="A58">
            <v>51</v>
          </cell>
          <cell r="B58" t="str">
            <v>0008470804</v>
          </cell>
          <cell r="C58" t="str">
            <v>3-17-06-21-016-051-6</v>
          </cell>
          <cell r="D58" t="str">
            <v>YODI RADIANSYAH</v>
          </cell>
          <cell r="E58" t="str">
            <v>IPA</v>
          </cell>
          <cell r="F58" t="str">
            <v>Biologi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 t="str">
            <v>Kurang</v>
          </cell>
          <cell r="M58" t="str">
            <v>Kurang</v>
          </cell>
          <cell r="N58" t="str">
            <v>Kurang</v>
          </cell>
          <cell r="O58" t="str">
            <v>Kurang</v>
          </cell>
          <cell r="P58">
            <v>86</v>
          </cell>
          <cell r="Q58">
            <v>77</v>
          </cell>
          <cell r="R58">
            <v>79</v>
          </cell>
          <cell r="S58">
            <v>82</v>
          </cell>
          <cell r="T58">
            <v>78.25</v>
          </cell>
          <cell r="U58">
            <v>78.75</v>
          </cell>
          <cell r="V58">
            <v>77.25</v>
          </cell>
          <cell r="W58">
            <v>79.75</v>
          </cell>
          <cell r="X58">
            <v>80.5</v>
          </cell>
          <cell r="Y58">
            <v>87.5</v>
          </cell>
          <cell r="Z58">
            <v>83.75</v>
          </cell>
          <cell r="AA58">
            <v>85.75</v>
          </cell>
          <cell r="AB58">
            <v>0</v>
          </cell>
          <cell r="AC58">
            <v>75.038461538461533</v>
          </cell>
          <cell r="AD58">
            <v>84</v>
          </cell>
          <cell r="AE58">
            <v>94</v>
          </cell>
          <cell r="AF58">
            <v>80</v>
          </cell>
          <cell r="AG58">
            <v>88</v>
          </cell>
          <cell r="AH58">
            <v>85</v>
          </cell>
          <cell r="AI58">
            <v>85</v>
          </cell>
          <cell r="AJ58">
            <v>92</v>
          </cell>
          <cell r="AK58">
            <v>89</v>
          </cell>
          <cell r="AL58">
            <v>92</v>
          </cell>
          <cell r="AM58">
            <v>95</v>
          </cell>
          <cell r="AN58">
            <v>81</v>
          </cell>
          <cell r="AO58">
            <v>87</v>
          </cell>
          <cell r="AP58">
            <v>0</v>
          </cell>
          <cell r="AQ58">
            <v>80.92307692307692</v>
          </cell>
        </row>
        <row r="59">
          <cell r="A59">
            <v>52</v>
          </cell>
          <cell r="B59" t="str">
            <v>9991483815</v>
          </cell>
          <cell r="C59" t="str">
            <v>3-17-06-21-016-052-5</v>
          </cell>
          <cell r="D59" t="str">
            <v>Alviati</v>
          </cell>
          <cell r="E59" t="str">
            <v>IPA</v>
          </cell>
          <cell r="F59" t="str">
            <v>Biologi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 t="str">
            <v>Kurang</v>
          </cell>
          <cell r="M59" t="str">
            <v>Kurang</v>
          </cell>
          <cell r="N59" t="str">
            <v>Kurang</v>
          </cell>
          <cell r="O59" t="str">
            <v>Kurang</v>
          </cell>
          <cell r="P59">
            <v>86.5</v>
          </cell>
          <cell r="Q59">
            <v>82.75</v>
          </cell>
          <cell r="R59">
            <v>83.25</v>
          </cell>
          <cell r="S59">
            <v>86</v>
          </cell>
          <cell r="T59">
            <v>82.75</v>
          </cell>
          <cell r="U59">
            <v>81.5</v>
          </cell>
          <cell r="V59">
            <v>80</v>
          </cell>
          <cell r="W59">
            <v>81.25</v>
          </cell>
          <cell r="X59">
            <v>82.5</v>
          </cell>
          <cell r="Y59">
            <v>90.75</v>
          </cell>
          <cell r="Z59">
            <v>86.75</v>
          </cell>
          <cell r="AA59">
            <v>86.75</v>
          </cell>
          <cell r="AB59">
            <v>0</v>
          </cell>
          <cell r="AC59">
            <v>77.75</v>
          </cell>
          <cell r="AD59">
            <v>84</v>
          </cell>
          <cell r="AE59">
            <v>92</v>
          </cell>
          <cell r="AF59">
            <v>84</v>
          </cell>
          <cell r="AG59">
            <v>89</v>
          </cell>
          <cell r="AH59">
            <v>85</v>
          </cell>
          <cell r="AI59">
            <v>85</v>
          </cell>
          <cell r="AJ59">
            <v>80</v>
          </cell>
          <cell r="AK59">
            <v>85</v>
          </cell>
          <cell r="AL59">
            <v>92</v>
          </cell>
          <cell r="AM59">
            <v>96</v>
          </cell>
          <cell r="AN59">
            <v>81</v>
          </cell>
          <cell r="AO59">
            <v>88</v>
          </cell>
          <cell r="AP59">
            <v>0</v>
          </cell>
          <cell r="AQ59">
            <v>80.07692307692308</v>
          </cell>
        </row>
        <row r="60">
          <cell r="A60">
            <v>53</v>
          </cell>
          <cell r="B60" t="str">
            <v>9990605753</v>
          </cell>
          <cell r="C60" t="str">
            <v>3-17-06-21-016-053-4</v>
          </cell>
          <cell r="D60" t="str">
            <v>Deni Putri</v>
          </cell>
          <cell r="E60" t="str">
            <v>IPA</v>
          </cell>
          <cell r="F60" t="str">
            <v>Biologi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 t="str">
            <v>Kurang</v>
          </cell>
          <cell r="M60" t="str">
            <v>Kurang</v>
          </cell>
          <cell r="N60" t="str">
            <v>Kurang</v>
          </cell>
          <cell r="O60" t="str">
            <v>Kurang</v>
          </cell>
          <cell r="P60">
            <v>86.75</v>
          </cell>
          <cell r="Q60">
            <v>83.25</v>
          </cell>
          <cell r="R60">
            <v>84.75</v>
          </cell>
          <cell r="S60">
            <v>86</v>
          </cell>
          <cell r="T60">
            <v>86</v>
          </cell>
          <cell r="U60">
            <v>81.5</v>
          </cell>
          <cell r="V60">
            <v>81.5</v>
          </cell>
          <cell r="W60">
            <v>81.25</v>
          </cell>
          <cell r="X60">
            <v>83.25</v>
          </cell>
          <cell r="Y60">
            <v>90.75</v>
          </cell>
          <cell r="Z60">
            <v>86.75</v>
          </cell>
          <cell r="AA60">
            <v>86.5</v>
          </cell>
          <cell r="AB60">
            <v>0</v>
          </cell>
          <cell r="AC60">
            <v>78.32692307692308</v>
          </cell>
          <cell r="AD60">
            <v>82</v>
          </cell>
          <cell r="AE60">
            <v>92</v>
          </cell>
          <cell r="AF60">
            <v>82</v>
          </cell>
          <cell r="AG60">
            <v>89</v>
          </cell>
          <cell r="AH60">
            <v>85</v>
          </cell>
          <cell r="AI60">
            <v>88</v>
          </cell>
          <cell r="AJ60">
            <v>82</v>
          </cell>
          <cell r="AK60">
            <v>85</v>
          </cell>
          <cell r="AL60">
            <v>92</v>
          </cell>
          <cell r="AM60">
            <v>97</v>
          </cell>
          <cell r="AN60">
            <v>81</v>
          </cell>
          <cell r="AO60">
            <v>88</v>
          </cell>
          <cell r="AP60">
            <v>0</v>
          </cell>
          <cell r="AQ60">
            <v>80.230769230769226</v>
          </cell>
        </row>
        <row r="61">
          <cell r="A61">
            <v>54</v>
          </cell>
          <cell r="B61" t="str">
            <v>0008471187</v>
          </cell>
          <cell r="C61" t="str">
            <v>3-17-06-21-016-054-3</v>
          </cell>
          <cell r="D61" t="str">
            <v>Deva Agusnita</v>
          </cell>
          <cell r="E61" t="str">
            <v>IPA</v>
          </cell>
          <cell r="F61" t="str">
            <v>Biologi</v>
          </cell>
          <cell r="G61">
            <v>68</v>
          </cell>
          <cell r="H61">
            <v>24</v>
          </cell>
          <cell r="I61">
            <v>20</v>
          </cell>
          <cell r="J61">
            <v>42.5</v>
          </cell>
          <cell r="K61">
            <v>154.5</v>
          </cell>
          <cell r="L61" t="str">
            <v>Cukup</v>
          </cell>
          <cell r="M61" t="str">
            <v>Kurang</v>
          </cell>
          <cell r="N61" t="str">
            <v>Kurang</v>
          </cell>
          <cell r="O61" t="str">
            <v>Kurang</v>
          </cell>
          <cell r="P61">
            <v>89.75</v>
          </cell>
          <cell r="Q61">
            <v>82.75</v>
          </cell>
          <cell r="R61">
            <v>83.75</v>
          </cell>
          <cell r="S61">
            <v>86.5</v>
          </cell>
          <cell r="T61">
            <v>84.75</v>
          </cell>
          <cell r="U61">
            <v>81.5</v>
          </cell>
          <cell r="V61">
            <v>83.75</v>
          </cell>
          <cell r="W61">
            <v>83.25</v>
          </cell>
          <cell r="X61">
            <v>87.25</v>
          </cell>
          <cell r="Y61">
            <v>92.75</v>
          </cell>
          <cell r="Z61">
            <v>88.75</v>
          </cell>
          <cell r="AA61">
            <v>91.75</v>
          </cell>
          <cell r="AB61">
            <v>0</v>
          </cell>
          <cell r="AC61">
            <v>79.730769230769226</v>
          </cell>
          <cell r="AD61">
            <v>80</v>
          </cell>
          <cell r="AE61">
            <v>96</v>
          </cell>
          <cell r="AF61">
            <v>89</v>
          </cell>
          <cell r="AG61">
            <v>90</v>
          </cell>
          <cell r="AH61">
            <v>85</v>
          </cell>
          <cell r="AI61">
            <v>85</v>
          </cell>
          <cell r="AJ61">
            <v>88</v>
          </cell>
          <cell r="AK61">
            <v>90</v>
          </cell>
          <cell r="AL61">
            <v>92</v>
          </cell>
          <cell r="AM61">
            <v>97</v>
          </cell>
          <cell r="AN61">
            <v>81</v>
          </cell>
          <cell r="AO61">
            <v>98</v>
          </cell>
          <cell r="AP61">
            <v>0</v>
          </cell>
          <cell r="AQ61">
            <v>82.384615384615387</v>
          </cell>
        </row>
        <row r="62">
          <cell r="A62">
            <v>55</v>
          </cell>
          <cell r="B62" t="str">
            <v>9991425981</v>
          </cell>
          <cell r="C62" t="str">
            <v>3-17-06-21-016-055-2</v>
          </cell>
          <cell r="D62" t="str">
            <v>Dika Anggriani</v>
          </cell>
          <cell r="E62" t="str">
            <v>IPA</v>
          </cell>
          <cell r="F62" t="str">
            <v>Biologi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>Kurang</v>
          </cell>
          <cell r="M62" t="str">
            <v>Kurang</v>
          </cell>
          <cell r="N62" t="str">
            <v>Kurang</v>
          </cell>
          <cell r="O62" t="str">
            <v>Kurang</v>
          </cell>
          <cell r="P62">
            <v>86.75</v>
          </cell>
          <cell r="Q62">
            <v>84.75</v>
          </cell>
          <cell r="R62">
            <v>87.25</v>
          </cell>
          <cell r="S62">
            <v>86.5</v>
          </cell>
          <cell r="T62">
            <v>83.5</v>
          </cell>
          <cell r="U62">
            <v>83.5</v>
          </cell>
          <cell r="V62">
            <v>82.25</v>
          </cell>
          <cell r="W62">
            <v>83.5</v>
          </cell>
          <cell r="X62">
            <v>83.25</v>
          </cell>
          <cell r="Y62">
            <v>90.75</v>
          </cell>
          <cell r="Z62">
            <v>91</v>
          </cell>
          <cell r="AA62">
            <v>90.5</v>
          </cell>
          <cell r="AB62">
            <v>0</v>
          </cell>
          <cell r="AC62">
            <v>79.5</v>
          </cell>
          <cell r="AD62">
            <v>84</v>
          </cell>
          <cell r="AE62">
            <v>92</v>
          </cell>
          <cell r="AF62">
            <v>87</v>
          </cell>
          <cell r="AG62">
            <v>89</v>
          </cell>
          <cell r="AH62">
            <v>85</v>
          </cell>
          <cell r="AI62">
            <v>85</v>
          </cell>
          <cell r="AJ62">
            <v>86</v>
          </cell>
          <cell r="AK62">
            <v>88</v>
          </cell>
          <cell r="AL62">
            <v>90</v>
          </cell>
          <cell r="AM62">
            <v>98</v>
          </cell>
          <cell r="AN62">
            <v>81</v>
          </cell>
          <cell r="AO62">
            <v>92</v>
          </cell>
          <cell r="AP62">
            <v>0</v>
          </cell>
          <cell r="AQ62">
            <v>81.307692307692307</v>
          </cell>
        </row>
        <row r="63">
          <cell r="A63">
            <v>56</v>
          </cell>
          <cell r="B63" t="str">
            <v>9991425989</v>
          </cell>
          <cell r="C63" t="str">
            <v>3-17-06-21-016-056-9</v>
          </cell>
          <cell r="D63" t="str">
            <v>Ersi Marsita</v>
          </cell>
          <cell r="E63" t="str">
            <v>IPA</v>
          </cell>
          <cell r="F63" t="str">
            <v>Biologi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>Kurang</v>
          </cell>
          <cell r="M63" t="str">
            <v>Kurang</v>
          </cell>
          <cell r="N63" t="str">
            <v>Kurang</v>
          </cell>
          <cell r="O63" t="str">
            <v>Kurang</v>
          </cell>
          <cell r="P63">
            <v>86.25</v>
          </cell>
          <cell r="Q63">
            <v>82.75</v>
          </cell>
          <cell r="R63">
            <v>82.25</v>
          </cell>
          <cell r="S63">
            <v>84.25</v>
          </cell>
          <cell r="T63">
            <v>78</v>
          </cell>
          <cell r="U63">
            <v>82.5</v>
          </cell>
          <cell r="V63">
            <v>80.5</v>
          </cell>
          <cell r="W63">
            <v>80.25</v>
          </cell>
          <cell r="X63">
            <v>83.25</v>
          </cell>
          <cell r="Y63">
            <v>95</v>
          </cell>
          <cell r="Z63">
            <v>82.5</v>
          </cell>
          <cell r="AA63">
            <v>82.25</v>
          </cell>
          <cell r="AB63">
            <v>0</v>
          </cell>
          <cell r="AC63">
            <v>76.90384615384616</v>
          </cell>
          <cell r="AD63">
            <v>80</v>
          </cell>
          <cell r="AE63">
            <v>92</v>
          </cell>
          <cell r="AF63">
            <v>82</v>
          </cell>
          <cell r="AG63">
            <v>87</v>
          </cell>
          <cell r="AH63">
            <v>84</v>
          </cell>
          <cell r="AI63">
            <v>85</v>
          </cell>
          <cell r="AJ63">
            <v>82</v>
          </cell>
          <cell r="AK63">
            <v>88</v>
          </cell>
          <cell r="AL63">
            <v>88</v>
          </cell>
          <cell r="AM63">
            <v>96</v>
          </cell>
          <cell r="AN63">
            <v>81</v>
          </cell>
          <cell r="AO63">
            <v>84</v>
          </cell>
          <cell r="AP63">
            <v>0</v>
          </cell>
          <cell r="AQ63">
            <v>79.15384615384616</v>
          </cell>
        </row>
        <row r="64">
          <cell r="A64">
            <v>57</v>
          </cell>
          <cell r="B64" t="str">
            <v>9999358524</v>
          </cell>
          <cell r="C64" t="str">
            <v>3-17-06-21-016-057-8</v>
          </cell>
          <cell r="D64" t="str">
            <v>Fauziah</v>
          </cell>
          <cell r="E64" t="str">
            <v>IPA</v>
          </cell>
          <cell r="F64" t="str">
            <v>Biologi</v>
          </cell>
          <cell r="G64">
            <v>44</v>
          </cell>
          <cell r="H64">
            <v>20</v>
          </cell>
          <cell r="I64">
            <v>32.5</v>
          </cell>
          <cell r="J64">
            <v>37.5</v>
          </cell>
          <cell r="K64">
            <v>134</v>
          </cell>
          <cell r="L64" t="str">
            <v>Kurang</v>
          </cell>
          <cell r="M64" t="str">
            <v>Kurang</v>
          </cell>
          <cell r="N64" t="str">
            <v>Kurang</v>
          </cell>
          <cell r="O64" t="str">
            <v>Kurang</v>
          </cell>
          <cell r="P64">
            <v>86.5</v>
          </cell>
          <cell r="Q64">
            <v>82.5</v>
          </cell>
          <cell r="R64">
            <v>86.75</v>
          </cell>
          <cell r="S64">
            <v>86.75</v>
          </cell>
          <cell r="T64">
            <v>86.25</v>
          </cell>
          <cell r="U64">
            <v>82.5</v>
          </cell>
          <cell r="V64">
            <v>82.25</v>
          </cell>
          <cell r="W64">
            <v>83.75</v>
          </cell>
          <cell r="X64">
            <v>83</v>
          </cell>
          <cell r="Y64">
            <v>90.5</v>
          </cell>
          <cell r="Z64">
            <v>88.25</v>
          </cell>
          <cell r="AA64">
            <v>84.75</v>
          </cell>
          <cell r="AB64">
            <v>0</v>
          </cell>
          <cell r="AC64">
            <v>78.75</v>
          </cell>
          <cell r="AD64">
            <v>88</v>
          </cell>
          <cell r="AE64">
            <v>90</v>
          </cell>
          <cell r="AF64">
            <v>82</v>
          </cell>
          <cell r="AG64">
            <v>89</v>
          </cell>
          <cell r="AH64">
            <v>86</v>
          </cell>
          <cell r="AI64">
            <v>83</v>
          </cell>
          <cell r="AJ64">
            <v>80</v>
          </cell>
          <cell r="AK64">
            <v>86</v>
          </cell>
          <cell r="AL64">
            <v>88</v>
          </cell>
          <cell r="AM64">
            <v>97</v>
          </cell>
          <cell r="AN64">
            <v>81</v>
          </cell>
          <cell r="AO64">
            <v>87</v>
          </cell>
          <cell r="AP64">
            <v>0</v>
          </cell>
          <cell r="AQ64">
            <v>79.769230769230774</v>
          </cell>
        </row>
        <row r="65">
          <cell r="A65">
            <v>58</v>
          </cell>
          <cell r="B65" t="str">
            <v>9991904326</v>
          </cell>
          <cell r="C65" t="str">
            <v>3-17-06-21-016-058-7</v>
          </cell>
          <cell r="D65" t="str">
            <v>Febrina Rahma</v>
          </cell>
          <cell r="E65" t="str">
            <v>IPA</v>
          </cell>
          <cell r="F65" t="str">
            <v>Biologi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 t="str">
            <v>Kurang</v>
          </cell>
          <cell r="M65" t="str">
            <v>Kurang</v>
          </cell>
          <cell r="N65" t="str">
            <v>Kurang</v>
          </cell>
          <cell r="O65" t="str">
            <v>Kurang</v>
          </cell>
          <cell r="P65">
            <v>84.5</v>
          </cell>
          <cell r="Q65">
            <v>82.75</v>
          </cell>
          <cell r="R65">
            <v>84</v>
          </cell>
          <cell r="S65">
            <v>84.25</v>
          </cell>
          <cell r="T65">
            <v>82</v>
          </cell>
          <cell r="U65">
            <v>81.5</v>
          </cell>
          <cell r="V65">
            <v>81</v>
          </cell>
          <cell r="W65">
            <v>81</v>
          </cell>
          <cell r="X65">
            <v>81</v>
          </cell>
          <cell r="Y65">
            <v>92</v>
          </cell>
          <cell r="Z65">
            <v>84.75</v>
          </cell>
          <cell r="AA65">
            <v>88.25</v>
          </cell>
          <cell r="AB65">
            <v>0</v>
          </cell>
          <cell r="AC65">
            <v>77.461538461538467</v>
          </cell>
          <cell r="AD65">
            <v>80</v>
          </cell>
          <cell r="AE65">
            <v>88</v>
          </cell>
          <cell r="AF65">
            <v>80</v>
          </cell>
          <cell r="AG65">
            <v>90</v>
          </cell>
          <cell r="AH65">
            <v>86</v>
          </cell>
          <cell r="AI65">
            <v>83</v>
          </cell>
          <cell r="AJ65">
            <v>80</v>
          </cell>
          <cell r="AK65">
            <v>85</v>
          </cell>
          <cell r="AL65">
            <v>88</v>
          </cell>
          <cell r="AM65">
            <v>97</v>
          </cell>
          <cell r="AN65">
            <v>81</v>
          </cell>
          <cell r="AO65">
            <v>92</v>
          </cell>
          <cell r="AP65">
            <v>0</v>
          </cell>
          <cell r="AQ65">
            <v>79.230769230769226</v>
          </cell>
        </row>
        <row r="66">
          <cell r="A66">
            <v>59</v>
          </cell>
          <cell r="B66" t="str">
            <v>9991426499</v>
          </cell>
          <cell r="C66" t="str">
            <v>3-17-06-21-016-059-6</v>
          </cell>
          <cell r="D66" t="str">
            <v>Feni Fitriani</v>
          </cell>
          <cell r="E66" t="str">
            <v>IPA</v>
          </cell>
          <cell r="F66" t="str">
            <v>Biologi</v>
          </cell>
          <cell r="G66">
            <v>58</v>
          </cell>
          <cell r="H66">
            <v>32</v>
          </cell>
          <cell r="I66">
            <v>15</v>
          </cell>
          <cell r="J66">
            <v>50</v>
          </cell>
          <cell r="K66">
            <v>155</v>
          </cell>
          <cell r="L66" t="str">
            <v>Cukup</v>
          </cell>
          <cell r="M66" t="str">
            <v>Kurang</v>
          </cell>
          <cell r="N66" t="str">
            <v>Kurang</v>
          </cell>
          <cell r="O66" t="str">
            <v>Kurang</v>
          </cell>
          <cell r="P66">
            <v>89</v>
          </cell>
          <cell r="Q66">
            <v>81.25</v>
          </cell>
          <cell r="R66">
            <v>84.25</v>
          </cell>
          <cell r="S66">
            <v>86.75</v>
          </cell>
          <cell r="T66">
            <v>85.75</v>
          </cell>
          <cell r="U66">
            <v>82</v>
          </cell>
          <cell r="V66">
            <v>86.25</v>
          </cell>
          <cell r="W66">
            <v>81.75</v>
          </cell>
          <cell r="X66">
            <v>84</v>
          </cell>
          <cell r="Y66">
            <v>92.75</v>
          </cell>
          <cell r="Z66">
            <v>82.75</v>
          </cell>
          <cell r="AA66">
            <v>89.5</v>
          </cell>
          <cell r="AB66">
            <v>0</v>
          </cell>
          <cell r="AC66">
            <v>78.92307692307692</v>
          </cell>
          <cell r="AD66">
            <v>80</v>
          </cell>
          <cell r="AE66">
            <v>92</v>
          </cell>
          <cell r="AF66">
            <v>80</v>
          </cell>
          <cell r="AG66">
            <v>89</v>
          </cell>
          <cell r="AH66">
            <v>86</v>
          </cell>
          <cell r="AI66">
            <v>85</v>
          </cell>
          <cell r="AJ66">
            <v>82</v>
          </cell>
          <cell r="AK66">
            <v>88</v>
          </cell>
          <cell r="AL66">
            <v>90</v>
          </cell>
          <cell r="AM66">
            <v>98</v>
          </cell>
          <cell r="AN66">
            <v>81</v>
          </cell>
          <cell r="AO66">
            <v>92</v>
          </cell>
          <cell r="AP66">
            <v>0</v>
          </cell>
          <cell r="AQ66">
            <v>80.230769230769226</v>
          </cell>
        </row>
        <row r="67">
          <cell r="A67">
            <v>60</v>
          </cell>
          <cell r="B67" t="str">
            <v>0006406735</v>
          </cell>
          <cell r="C67" t="str">
            <v>3-17-06-21-016-060-5</v>
          </cell>
          <cell r="D67" t="str">
            <v>Fina Rahmati</v>
          </cell>
          <cell r="E67" t="str">
            <v>IPA</v>
          </cell>
          <cell r="F67" t="str">
            <v>Biologi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>Kurang</v>
          </cell>
          <cell r="M67" t="str">
            <v>Kurang</v>
          </cell>
          <cell r="N67" t="str">
            <v>Kurang</v>
          </cell>
          <cell r="O67" t="str">
            <v>Kurang</v>
          </cell>
          <cell r="P67">
            <v>86.75</v>
          </cell>
          <cell r="Q67">
            <v>81.25</v>
          </cell>
          <cell r="R67">
            <v>84.25</v>
          </cell>
          <cell r="S67">
            <v>86.75</v>
          </cell>
          <cell r="T67">
            <v>81.75</v>
          </cell>
          <cell r="U67">
            <v>82.25</v>
          </cell>
          <cell r="V67">
            <v>80</v>
          </cell>
          <cell r="W67">
            <v>81.25</v>
          </cell>
          <cell r="X67">
            <v>83.25</v>
          </cell>
          <cell r="Y67">
            <v>92.25</v>
          </cell>
          <cell r="Z67">
            <v>85.5</v>
          </cell>
          <cell r="AA67">
            <v>87.5</v>
          </cell>
          <cell r="AB67">
            <v>0</v>
          </cell>
          <cell r="AC67">
            <v>77.90384615384616</v>
          </cell>
          <cell r="AD67">
            <v>80</v>
          </cell>
          <cell r="AE67">
            <v>92</v>
          </cell>
          <cell r="AF67">
            <v>80</v>
          </cell>
          <cell r="AG67">
            <v>89</v>
          </cell>
          <cell r="AH67">
            <v>86</v>
          </cell>
          <cell r="AI67">
            <v>85</v>
          </cell>
          <cell r="AJ67">
            <v>86</v>
          </cell>
          <cell r="AK67">
            <v>87</v>
          </cell>
          <cell r="AL67">
            <v>92</v>
          </cell>
          <cell r="AM67">
            <v>96</v>
          </cell>
          <cell r="AN67">
            <v>81</v>
          </cell>
          <cell r="AO67">
            <v>89</v>
          </cell>
          <cell r="AP67">
            <v>0</v>
          </cell>
          <cell r="AQ67">
            <v>80.230769230769226</v>
          </cell>
        </row>
        <row r="68">
          <cell r="A68">
            <v>61</v>
          </cell>
          <cell r="B68" t="str">
            <v>9990606070</v>
          </cell>
          <cell r="C68" t="str">
            <v>3-17-06-21-016-061-4</v>
          </cell>
          <cell r="D68" t="str">
            <v>Halimsyah</v>
          </cell>
          <cell r="E68" t="str">
            <v>IPA</v>
          </cell>
          <cell r="F68" t="str">
            <v>Biologi</v>
          </cell>
          <cell r="G68">
            <v>50</v>
          </cell>
          <cell r="H68">
            <v>28</v>
          </cell>
          <cell r="I68">
            <v>25</v>
          </cell>
          <cell r="J68">
            <v>47.5</v>
          </cell>
          <cell r="K68">
            <v>150.5</v>
          </cell>
          <cell r="L68" t="str">
            <v>Kurang</v>
          </cell>
          <cell r="M68" t="str">
            <v>Kurang</v>
          </cell>
          <cell r="N68" t="str">
            <v>Kurang</v>
          </cell>
          <cell r="O68" t="str">
            <v>Kurang</v>
          </cell>
          <cell r="P68">
            <v>83.5</v>
          </cell>
          <cell r="Q68">
            <v>83.25</v>
          </cell>
          <cell r="R68">
            <v>83.75</v>
          </cell>
          <cell r="S68">
            <v>86.75</v>
          </cell>
          <cell r="T68">
            <v>84</v>
          </cell>
          <cell r="U68">
            <v>83</v>
          </cell>
          <cell r="V68">
            <v>80.5</v>
          </cell>
          <cell r="W68">
            <v>82</v>
          </cell>
          <cell r="X68">
            <v>84.5</v>
          </cell>
          <cell r="Y68">
            <v>91.75</v>
          </cell>
          <cell r="Z68">
            <v>92.25</v>
          </cell>
          <cell r="AA68">
            <v>87.75</v>
          </cell>
          <cell r="AB68">
            <v>0</v>
          </cell>
          <cell r="AC68">
            <v>78.692307692307693</v>
          </cell>
          <cell r="AD68">
            <v>82</v>
          </cell>
          <cell r="AE68">
            <v>92</v>
          </cell>
          <cell r="AF68">
            <v>81</v>
          </cell>
          <cell r="AG68">
            <v>90</v>
          </cell>
          <cell r="AH68">
            <v>88</v>
          </cell>
          <cell r="AI68">
            <v>88</v>
          </cell>
          <cell r="AJ68">
            <v>90</v>
          </cell>
          <cell r="AK68">
            <v>90</v>
          </cell>
          <cell r="AL68">
            <v>90</v>
          </cell>
          <cell r="AM68">
            <v>97</v>
          </cell>
          <cell r="AN68">
            <v>92</v>
          </cell>
          <cell r="AO68">
            <v>90</v>
          </cell>
          <cell r="AP68">
            <v>0</v>
          </cell>
          <cell r="AQ68">
            <v>82.307692307692307</v>
          </cell>
        </row>
        <row r="69">
          <cell r="A69">
            <v>62</v>
          </cell>
          <cell r="B69" t="str">
            <v>9990605752</v>
          </cell>
          <cell r="C69" t="str">
            <v>3-17-06-21-016-062-3</v>
          </cell>
          <cell r="D69" t="str">
            <v>Ira Maya Sofa</v>
          </cell>
          <cell r="E69" t="str">
            <v>IPA</v>
          </cell>
          <cell r="F69" t="str">
            <v>Biologi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>Kurang</v>
          </cell>
          <cell r="M69" t="str">
            <v>Kurang</v>
          </cell>
          <cell r="N69" t="str">
            <v>Kurang</v>
          </cell>
          <cell r="O69" t="str">
            <v>Kurang</v>
          </cell>
          <cell r="P69">
            <v>83.25</v>
          </cell>
          <cell r="Q69">
            <v>83.25</v>
          </cell>
          <cell r="R69">
            <v>84.25</v>
          </cell>
          <cell r="S69">
            <v>86.75</v>
          </cell>
          <cell r="T69">
            <v>78.5</v>
          </cell>
          <cell r="U69">
            <v>82.5</v>
          </cell>
          <cell r="V69">
            <v>79.5</v>
          </cell>
          <cell r="W69">
            <v>84.25</v>
          </cell>
          <cell r="X69">
            <v>81.75</v>
          </cell>
          <cell r="Y69">
            <v>89.25</v>
          </cell>
          <cell r="Z69">
            <v>82.5</v>
          </cell>
          <cell r="AA69">
            <v>86.5</v>
          </cell>
          <cell r="AB69">
            <v>0</v>
          </cell>
          <cell r="AC69">
            <v>77.09615384615384</v>
          </cell>
          <cell r="AD69">
            <v>78</v>
          </cell>
          <cell r="AE69">
            <v>88</v>
          </cell>
          <cell r="AF69">
            <v>80</v>
          </cell>
          <cell r="AG69">
            <v>89</v>
          </cell>
          <cell r="AH69">
            <v>85</v>
          </cell>
          <cell r="AI69">
            <v>85</v>
          </cell>
          <cell r="AJ69">
            <v>86</v>
          </cell>
          <cell r="AK69">
            <v>81</v>
          </cell>
          <cell r="AL69">
            <v>90</v>
          </cell>
          <cell r="AM69">
            <v>97</v>
          </cell>
          <cell r="AN69">
            <v>81</v>
          </cell>
          <cell r="AO69">
            <v>88</v>
          </cell>
          <cell r="AP69">
            <v>0</v>
          </cell>
          <cell r="AQ69">
            <v>79.07692307692308</v>
          </cell>
        </row>
        <row r="70">
          <cell r="A70">
            <v>63</v>
          </cell>
          <cell r="B70" t="str">
            <v>9985869866</v>
          </cell>
          <cell r="C70" t="str">
            <v>3-17-06-21-016-063-2</v>
          </cell>
          <cell r="D70" t="str">
            <v>Irhamna</v>
          </cell>
          <cell r="E70" t="str">
            <v>IPA</v>
          </cell>
          <cell r="F70" t="str">
            <v>Biologi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 t="str">
            <v>Kurang</v>
          </cell>
          <cell r="M70" t="str">
            <v>Kurang</v>
          </cell>
          <cell r="N70" t="str">
            <v>Kurang</v>
          </cell>
          <cell r="O70" t="str">
            <v>Kurang</v>
          </cell>
          <cell r="P70">
            <v>88.5</v>
          </cell>
          <cell r="Q70">
            <v>83.25</v>
          </cell>
          <cell r="R70">
            <v>84.25</v>
          </cell>
          <cell r="S70">
            <v>86.75</v>
          </cell>
          <cell r="T70">
            <v>83.25</v>
          </cell>
          <cell r="U70">
            <v>84</v>
          </cell>
          <cell r="V70">
            <v>83.75</v>
          </cell>
          <cell r="W70">
            <v>83.25</v>
          </cell>
          <cell r="X70">
            <v>81</v>
          </cell>
          <cell r="Y70">
            <v>92.75</v>
          </cell>
          <cell r="Z70">
            <v>87.5</v>
          </cell>
          <cell r="AA70">
            <v>86.5</v>
          </cell>
          <cell r="AB70">
            <v>0</v>
          </cell>
          <cell r="AC70">
            <v>78.82692307692308</v>
          </cell>
          <cell r="AD70">
            <v>80</v>
          </cell>
          <cell r="AE70">
            <v>88</v>
          </cell>
          <cell r="AF70">
            <v>84</v>
          </cell>
          <cell r="AG70">
            <v>89</v>
          </cell>
          <cell r="AH70">
            <v>88</v>
          </cell>
          <cell r="AI70">
            <v>88</v>
          </cell>
          <cell r="AJ70">
            <v>86</v>
          </cell>
          <cell r="AK70">
            <v>83</v>
          </cell>
          <cell r="AL70">
            <v>90</v>
          </cell>
          <cell r="AM70">
            <v>98</v>
          </cell>
          <cell r="AN70">
            <v>90</v>
          </cell>
          <cell r="AO70">
            <v>88</v>
          </cell>
          <cell r="AP70">
            <v>0</v>
          </cell>
          <cell r="AQ70">
            <v>80.92307692307692</v>
          </cell>
        </row>
        <row r="71">
          <cell r="A71">
            <v>64</v>
          </cell>
          <cell r="B71" t="str">
            <v>0007815305</v>
          </cell>
          <cell r="C71" t="str">
            <v>3-17-06-21-016-064-9</v>
          </cell>
          <cell r="D71" t="str">
            <v>Marlisa</v>
          </cell>
          <cell r="E71" t="str">
            <v>IPA</v>
          </cell>
          <cell r="F71" t="str">
            <v>Biologi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 t="str">
            <v>Kurang</v>
          </cell>
          <cell r="M71" t="str">
            <v>Kurang</v>
          </cell>
          <cell r="N71" t="str">
            <v>Kurang</v>
          </cell>
          <cell r="O71" t="str">
            <v>Kurang</v>
          </cell>
          <cell r="P71">
            <v>84</v>
          </cell>
          <cell r="Q71">
            <v>83.5</v>
          </cell>
          <cell r="R71">
            <v>82.25</v>
          </cell>
          <cell r="S71">
            <v>85.75</v>
          </cell>
          <cell r="T71">
            <v>81.75</v>
          </cell>
          <cell r="U71">
            <v>84</v>
          </cell>
          <cell r="V71">
            <v>81.25</v>
          </cell>
          <cell r="W71">
            <v>81</v>
          </cell>
          <cell r="X71">
            <v>82</v>
          </cell>
          <cell r="Y71">
            <v>95.25</v>
          </cell>
          <cell r="Z71">
            <v>84.5</v>
          </cell>
          <cell r="AA71">
            <v>84.25</v>
          </cell>
          <cell r="AB71">
            <v>0</v>
          </cell>
          <cell r="AC71">
            <v>77.65384615384616</v>
          </cell>
          <cell r="AD71">
            <v>84</v>
          </cell>
          <cell r="AE71">
            <v>90</v>
          </cell>
          <cell r="AF71">
            <v>85</v>
          </cell>
          <cell r="AG71">
            <v>89</v>
          </cell>
          <cell r="AH71">
            <v>87</v>
          </cell>
          <cell r="AI71">
            <v>85</v>
          </cell>
          <cell r="AJ71">
            <v>86</v>
          </cell>
          <cell r="AK71">
            <v>83</v>
          </cell>
          <cell r="AL71">
            <v>88</v>
          </cell>
          <cell r="AM71">
            <v>97</v>
          </cell>
          <cell r="AN71">
            <v>81</v>
          </cell>
          <cell r="AO71">
            <v>86</v>
          </cell>
          <cell r="AP71">
            <v>0</v>
          </cell>
          <cell r="AQ71">
            <v>80.07692307692308</v>
          </cell>
        </row>
        <row r="72">
          <cell r="A72">
            <v>65</v>
          </cell>
          <cell r="B72" t="str">
            <v>9990686428</v>
          </cell>
          <cell r="C72" t="str">
            <v>3-17-06-21-016-065-8</v>
          </cell>
          <cell r="D72" t="str">
            <v>Nadia Huriyatul Jannah</v>
          </cell>
          <cell r="E72" t="str">
            <v>IPA</v>
          </cell>
          <cell r="F72" t="str">
            <v>Biologi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 t="str">
            <v>Kurang</v>
          </cell>
          <cell r="M72" t="str">
            <v>Kurang</v>
          </cell>
          <cell r="N72" t="str">
            <v>Kurang</v>
          </cell>
          <cell r="O72" t="str">
            <v>Kurang</v>
          </cell>
          <cell r="P72">
            <v>90</v>
          </cell>
          <cell r="Q72">
            <v>85.25</v>
          </cell>
          <cell r="R72">
            <v>87.75</v>
          </cell>
          <cell r="S72">
            <v>92.25</v>
          </cell>
          <cell r="T72">
            <v>87.5</v>
          </cell>
          <cell r="U72">
            <v>86.25</v>
          </cell>
          <cell r="V72">
            <v>85.5</v>
          </cell>
          <cell r="W72">
            <v>85.5</v>
          </cell>
          <cell r="X72">
            <v>88.75</v>
          </cell>
          <cell r="Y72">
            <v>92</v>
          </cell>
          <cell r="Z72">
            <v>87.75</v>
          </cell>
          <cell r="AA72">
            <v>93</v>
          </cell>
          <cell r="AB72">
            <v>0</v>
          </cell>
          <cell r="AC72">
            <v>81.65384615384616</v>
          </cell>
          <cell r="AD72">
            <v>84</v>
          </cell>
          <cell r="AE72">
            <v>92</v>
          </cell>
          <cell r="AF72">
            <v>85</v>
          </cell>
          <cell r="AG72">
            <v>94</v>
          </cell>
          <cell r="AH72">
            <v>89</v>
          </cell>
          <cell r="AI72">
            <v>88</v>
          </cell>
          <cell r="AJ72">
            <v>82</v>
          </cell>
          <cell r="AK72">
            <v>84</v>
          </cell>
          <cell r="AL72">
            <v>92</v>
          </cell>
          <cell r="AM72">
            <v>98</v>
          </cell>
          <cell r="AN72">
            <v>90</v>
          </cell>
          <cell r="AO72">
            <v>97</v>
          </cell>
          <cell r="AP72">
            <v>0</v>
          </cell>
          <cell r="AQ72">
            <v>82.692307692307693</v>
          </cell>
        </row>
        <row r="73">
          <cell r="A73">
            <v>66</v>
          </cell>
          <cell r="B73" t="str">
            <v>9991541600</v>
          </cell>
          <cell r="C73" t="str">
            <v>3-17-06-21-016-066-7</v>
          </cell>
          <cell r="D73" t="str">
            <v>Nadia Rizki Ponna</v>
          </cell>
          <cell r="E73" t="str">
            <v>IPA</v>
          </cell>
          <cell r="F73" t="str">
            <v>Biologi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 t="str">
            <v>Kurang</v>
          </cell>
          <cell r="M73" t="str">
            <v>Kurang</v>
          </cell>
          <cell r="N73" t="str">
            <v>Kurang</v>
          </cell>
          <cell r="O73" t="str">
            <v>Kurang</v>
          </cell>
          <cell r="P73">
            <v>86</v>
          </cell>
          <cell r="Q73">
            <v>83.25</v>
          </cell>
          <cell r="R73">
            <v>87.75</v>
          </cell>
          <cell r="S73">
            <v>89.25</v>
          </cell>
          <cell r="T73">
            <v>81.5</v>
          </cell>
          <cell r="U73">
            <v>84</v>
          </cell>
          <cell r="V73">
            <v>82.75</v>
          </cell>
          <cell r="W73">
            <v>81.25</v>
          </cell>
          <cell r="X73">
            <v>83</v>
          </cell>
          <cell r="Y73">
            <v>90.5</v>
          </cell>
          <cell r="Z73">
            <v>85.5</v>
          </cell>
          <cell r="AA73">
            <v>90.25</v>
          </cell>
          <cell r="AB73">
            <v>0</v>
          </cell>
          <cell r="AC73">
            <v>78.84615384615384</v>
          </cell>
          <cell r="AD73">
            <v>80</v>
          </cell>
          <cell r="AE73">
            <v>90</v>
          </cell>
          <cell r="AF73">
            <v>80</v>
          </cell>
          <cell r="AG73">
            <v>90</v>
          </cell>
          <cell r="AH73">
            <v>87</v>
          </cell>
          <cell r="AI73">
            <v>85</v>
          </cell>
          <cell r="AJ73">
            <v>86</v>
          </cell>
          <cell r="AK73">
            <v>85</v>
          </cell>
          <cell r="AL73">
            <v>90</v>
          </cell>
          <cell r="AM73">
            <v>96</v>
          </cell>
          <cell r="AN73">
            <v>81</v>
          </cell>
          <cell r="AO73">
            <v>92</v>
          </cell>
          <cell r="AP73">
            <v>0</v>
          </cell>
          <cell r="AQ73">
            <v>80.15384615384616</v>
          </cell>
        </row>
        <row r="74">
          <cell r="A74">
            <v>67</v>
          </cell>
          <cell r="B74" t="str">
            <v>9988765734</v>
          </cell>
          <cell r="C74" t="str">
            <v>3-17-06-21-016-067-6</v>
          </cell>
          <cell r="D74" t="str">
            <v>Nailis Sa'adah</v>
          </cell>
          <cell r="E74" t="str">
            <v>IPA</v>
          </cell>
          <cell r="F74" t="str">
            <v>Biologi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 t="str">
            <v>Kurang</v>
          </cell>
          <cell r="M74" t="str">
            <v>Kurang</v>
          </cell>
          <cell r="N74" t="str">
            <v>Kurang</v>
          </cell>
          <cell r="O74" t="str">
            <v>Kurang</v>
          </cell>
          <cell r="P74">
            <v>88.5</v>
          </cell>
          <cell r="Q74">
            <v>83.75</v>
          </cell>
          <cell r="R74">
            <v>88.5</v>
          </cell>
          <cell r="S74">
            <v>90.25</v>
          </cell>
          <cell r="T74">
            <v>90</v>
          </cell>
          <cell r="U74">
            <v>88.5</v>
          </cell>
          <cell r="V74">
            <v>88.25</v>
          </cell>
          <cell r="W74">
            <v>82.75</v>
          </cell>
          <cell r="X74">
            <v>87</v>
          </cell>
          <cell r="Y74">
            <v>92</v>
          </cell>
          <cell r="Z74">
            <v>85.5</v>
          </cell>
          <cell r="AA74">
            <v>91.25</v>
          </cell>
          <cell r="AB74">
            <v>0</v>
          </cell>
          <cell r="AC74">
            <v>81.25</v>
          </cell>
          <cell r="AD74">
            <v>82</v>
          </cell>
          <cell r="AE74">
            <v>92</v>
          </cell>
          <cell r="AF74">
            <v>83</v>
          </cell>
          <cell r="AG74">
            <v>93</v>
          </cell>
          <cell r="AH74">
            <v>88</v>
          </cell>
          <cell r="AI74">
            <v>90</v>
          </cell>
          <cell r="AJ74">
            <v>88</v>
          </cell>
          <cell r="AK74">
            <v>88</v>
          </cell>
          <cell r="AL74">
            <v>90</v>
          </cell>
          <cell r="AM74">
            <v>97</v>
          </cell>
          <cell r="AN74">
            <v>81</v>
          </cell>
          <cell r="AO74">
            <v>93</v>
          </cell>
          <cell r="AP74">
            <v>0</v>
          </cell>
          <cell r="AQ74">
            <v>81.92307692307692</v>
          </cell>
        </row>
        <row r="75">
          <cell r="A75">
            <v>68</v>
          </cell>
          <cell r="B75" t="str">
            <v>0006989744</v>
          </cell>
          <cell r="C75" t="str">
            <v>3-17-06-21-016-068-5</v>
          </cell>
          <cell r="D75" t="str">
            <v>Nurul Amalia</v>
          </cell>
          <cell r="E75" t="str">
            <v>IPA</v>
          </cell>
          <cell r="F75" t="str">
            <v>Biologi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 t="str">
            <v>Kurang</v>
          </cell>
          <cell r="M75" t="str">
            <v>Kurang</v>
          </cell>
          <cell r="N75" t="str">
            <v>Kurang</v>
          </cell>
          <cell r="O75" t="str">
            <v>Kurang</v>
          </cell>
          <cell r="P75">
            <v>86.5</v>
          </cell>
          <cell r="Q75">
            <v>83.5</v>
          </cell>
          <cell r="R75">
            <v>82.25</v>
          </cell>
          <cell r="S75">
            <v>88.25</v>
          </cell>
          <cell r="T75">
            <v>79</v>
          </cell>
          <cell r="U75">
            <v>83.5</v>
          </cell>
          <cell r="V75">
            <v>81</v>
          </cell>
          <cell r="W75">
            <v>80</v>
          </cell>
          <cell r="X75">
            <v>82</v>
          </cell>
          <cell r="Y75">
            <v>94</v>
          </cell>
          <cell r="Z75">
            <v>82.5</v>
          </cell>
          <cell r="AA75">
            <v>82.25</v>
          </cell>
          <cell r="AB75">
            <v>0</v>
          </cell>
          <cell r="AC75">
            <v>77.288461538461533</v>
          </cell>
          <cell r="AD75">
            <v>86</v>
          </cell>
          <cell r="AE75">
            <v>90</v>
          </cell>
          <cell r="AF75">
            <v>81</v>
          </cell>
          <cell r="AG75">
            <v>90</v>
          </cell>
          <cell r="AH75">
            <v>86</v>
          </cell>
          <cell r="AI75">
            <v>85</v>
          </cell>
          <cell r="AJ75">
            <v>88</v>
          </cell>
          <cell r="AK75">
            <v>83</v>
          </cell>
          <cell r="AL75">
            <v>90</v>
          </cell>
          <cell r="AM75">
            <v>97</v>
          </cell>
          <cell r="AN75">
            <v>81</v>
          </cell>
          <cell r="AO75">
            <v>84</v>
          </cell>
          <cell r="AP75">
            <v>0</v>
          </cell>
          <cell r="AQ75">
            <v>80.07692307692308</v>
          </cell>
        </row>
        <row r="76">
          <cell r="A76">
            <v>69</v>
          </cell>
          <cell r="B76" t="str">
            <v>9990700063</v>
          </cell>
          <cell r="C76" t="str">
            <v>3-17-06-21-016-069-4</v>
          </cell>
          <cell r="D76" t="str">
            <v>Nurul Fahdina</v>
          </cell>
          <cell r="E76" t="str">
            <v>IPA</v>
          </cell>
          <cell r="F76" t="str">
            <v>Biologi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 t="str">
            <v>Kurang</v>
          </cell>
          <cell r="M76" t="str">
            <v>Kurang</v>
          </cell>
          <cell r="N76" t="str">
            <v>Kurang</v>
          </cell>
          <cell r="O76" t="str">
            <v>Kurang</v>
          </cell>
          <cell r="P76">
            <v>90.25</v>
          </cell>
          <cell r="Q76">
            <v>84.75</v>
          </cell>
          <cell r="R76">
            <v>83.25</v>
          </cell>
          <cell r="S76">
            <v>88</v>
          </cell>
          <cell r="T76">
            <v>81.75</v>
          </cell>
          <cell r="U76">
            <v>82.5</v>
          </cell>
          <cell r="V76">
            <v>83</v>
          </cell>
          <cell r="W76">
            <v>82.25</v>
          </cell>
          <cell r="X76">
            <v>83.5</v>
          </cell>
          <cell r="Y76">
            <v>91.75</v>
          </cell>
          <cell r="Z76">
            <v>87</v>
          </cell>
          <cell r="AA76">
            <v>89.75</v>
          </cell>
          <cell r="AB76">
            <v>0</v>
          </cell>
          <cell r="AC76">
            <v>79.057692307692307</v>
          </cell>
          <cell r="AD76">
            <v>86</v>
          </cell>
          <cell r="AE76">
            <v>92</v>
          </cell>
          <cell r="AF76">
            <v>80</v>
          </cell>
          <cell r="AG76">
            <v>90</v>
          </cell>
          <cell r="AH76">
            <v>86</v>
          </cell>
          <cell r="AI76">
            <v>85</v>
          </cell>
          <cell r="AJ76">
            <v>88</v>
          </cell>
          <cell r="AK76">
            <v>84</v>
          </cell>
          <cell r="AL76">
            <v>90</v>
          </cell>
          <cell r="AM76">
            <v>96</v>
          </cell>
          <cell r="AN76">
            <v>81</v>
          </cell>
          <cell r="AO76">
            <v>91</v>
          </cell>
          <cell r="AP76">
            <v>0</v>
          </cell>
          <cell r="AQ76">
            <v>80.692307692307693</v>
          </cell>
        </row>
        <row r="77">
          <cell r="A77">
            <v>70</v>
          </cell>
          <cell r="B77" t="str">
            <v>9999803091</v>
          </cell>
          <cell r="C77" t="str">
            <v>3-17-06-21-016-070-3</v>
          </cell>
          <cell r="D77" t="str">
            <v>Nurul Maulida</v>
          </cell>
          <cell r="E77" t="str">
            <v>IPA</v>
          </cell>
          <cell r="F77" t="str">
            <v>Biologi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 t="str">
            <v>Kurang</v>
          </cell>
          <cell r="M77" t="str">
            <v>Kurang</v>
          </cell>
          <cell r="N77" t="str">
            <v>Kurang</v>
          </cell>
          <cell r="O77" t="str">
            <v>Kurang</v>
          </cell>
          <cell r="P77">
            <v>82.25</v>
          </cell>
          <cell r="Q77">
            <v>85.5</v>
          </cell>
          <cell r="R77">
            <v>85.75</v>
          </cell>
          <cell r="S77">
            <v>87</v>
          </cell>
          <cell r="T77">
            <v>85.75</v>
          </cell>
          <cell r="U77">
            <v>83</v>
          </cell>
          <cell r="V77">
            <v>84.5</v>
          </cell>
          <cell r="W77">
            <v>84</v>
          </cell>
          <cell r="X77">
            <v>83.25</v>
          </cell>
          <cell r="Y77">
            <v>90.75</v>
          </cell>
          <cell r="Z77">
            <v>84</v>
          </cell>
          <cell r="AA77">
            <v>89.5</v>
          </cell>
          <cell r="AB77">
            <v>0</v>
          </cell>
          <cell r="AC77">
            <v>78.865384615384613</v>
          </cell>
          <cell r="AD77">
            <v>88</v>
          </cell>
          <cell r="AE77">
            <v>90</v>
          </cell>
          <cell r="AF77">
            <v>87</v>
          </cell>
          <cell r="AG77">
            <v>90</v>
          </cell>
          <cell r="AH77">
            <v>86</v>
          </cell>
          <cell r="AI77">
            <v>88</v>
          </cell>
          <cell r="AJ77">
            <v>88</v>
          </cell>
          <cell r="AK77">
            <v>83</v>
          </cell>
          <cell r="AL77">
            <v>90</v>
          </cell>
          <cell r="AM77">
            <v>96</v>
          </cell>
          <cell r="AN77">
            <v>81</v>
          </cell>
          <cell r="AO77">
            <v>97</v>
          </cell>
          <cell r="AP77">
            <v>0</v>
          </cell>
          <cell r="AQ77">
            <v>81.84615384615384</v>
          </cell>
        </row>
        <row r="78">
          <cell r="A78">
            <v>71</v>
          </cell>
          <cell r="B78" t="str">
            <v>9992467454</v>
          </cell>
          <cell r="C78" t="str">
            <v>3-17-06-21-016-071-2</v>
          </cell>
          <cell r="D78" t="str">
            <v>Rosalinda Hasyim</v>
          </cell>
          <cell r="E78" t="str">
            <v>IPA</v>
          </cell>
          <cell r="F78" t="str">
            <v>Biologi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 t="str">
            <v>Kurang</v>
          </cell>
          <cell r="M78" t="str">
            <v>Kurang</v>
          </cell>
          <cell r="N78" t="str">
            <v>Kurang</v>
          </cell>
          <cell r="O78" t="str">
            <v>Kurang</v>
          </cell>
          <cell r="P78">
            <v>87.75</v>
          </cell>
          <cell r="Q78">
            <v>81.25</v>
          </cell>
          <cell r="R78">
            <v>79.25</v>
          </cell>
          <cell r="S78">
            <v>84.5</v>
          </cell>
          <cell r="T78">
            <v>80.25</v>
          </cell>
          <cell r="U78">
            <v>82.5</v>
          </cell>
          <cell r="V78">
            <v>82.25</v>
          </cell>
          <cell r="W78">
            <v>78.75</v>
          </cell>
          <cell r="X78">
            <v>81</v>
          </cell>
          <cell r="Y78">
            <v>91.25</v>
          </cell>
          <cell r="Z78">
            <v>83.75</v>
          </cell>
          <cell r="AA78">
            <v>87.25</v>
          </cell>
          <cell r="AB78">
            <v>0</v>
          </cell>
          <cell r="AC78">
            <v>76.90384615384616</v>
          </cell>
          <cell r="AD78">
            <v>88</v>
          </cell>
          <cell r="AE78">
            <v>90</v>
          </cell>
          <cell r="AF78">
            <v>80</v>
          </cell>
          <cell r="AG78">
            <v>88</v>
          </cell>
          <cell r="AH78">
            <v>85</v>
          </cell>
          <cell r="AI78">
            <v>85</v>
          </cell>
          <cell r="AJ78">
            <v>86</v>
          </cell>
          <cell r="AK78">
            <v>83</v>
          </cell>
          <cell r="AL78">
            <v>90</v>
          </cell>
          <cell r="AM78">
            <v>97</v>
          </cell>
          <cell r="AN78">
            <v>81</v>
          </cell>
          <cell r="AO78">
            <v>91</v>
          </cell>
          <cell r="AP78">
            <v>0</v>
          </cell>
          <cell r="AQ78">
            <v>80.307692307692307</v>
          </cell>
        </row>
        <row r="79">
          <cell r="A79">
            <v>72</v>
          </cell>
          <cell r="B79" t="str">
            <v>9990686579</v>
          </cell>
          <cell r="C79" t="str">
            <v>3-17-06-21-016-072-9</v>
          </cell>
          <cell r="D79" t="str">
            <v>Silvia Muna</v>
          </cell>
          <cell r="E79" t="str">
            <v>IPA</v>
          </cell>
          <cell r="F79" t="str">
            <v>Biologi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 t="str">
            <v>Kurang</v>
          </cell>
          <cell r="M79" t="str">
            <v>Kurang</v>
          </cell>
          <cell r="N79" t="str">
            <v>Kurang</v>
          </cell>
          <cell r="O79" t="str">
            <v>Kurang</v>
          </cell>
          <cell r="P79">
            <v>83.25</v>
          </cell>
          <cell r="Q79">
            <v>82.75</v>
          </cell>
          <cell r="R79">
            <v>85.25</v>
          </cell>
          <cell r="S79">
            <v>85.75</v>
          </cell>
          <cell r="T79">
            <v>79.25</v>
          </cell>
          <cell r="U79">
            <v>82.5</v>
          </cell>
          <cell r="V79">
            <v>81.5</v>
          </cell>
          <cell r="W79">
            <v>80.75</v>
          </cell>
          <cell r="X79">
            <v>82.5</v>
          </cell>
          <cell r="Y79">
            <v>89.5</v>
          </cell>
          <cell r="Z79">
            <v>85</v>
          </cell>
          <cell r="AA79">
            <v>81.5</v>
          </cell>
          <cell r="AB79">
            <v>0</v>
          </cell>
          <cell r="AC79">
            <v>76.884615384615387</v>
          </cell>
          <cell r="AD79">
            <v>86</v>
          </cell>
          <cell r="AE79">
            <v>90</v>
          </cell>
          <cell r="AF79">
            <v>82</v>
          </cell>
          <cell r="AG79">
            <v>88</v>
          </cell>
          <cell r="AH79">
            <v>85</v>
          </cell>
          <cell r="AI79">
            <v>85</v>
          </cell>
          <cell r="AJ79">
            <v>86</v>
          </cell>
          <cell r="AK79">
            <v>83</v>
          </cell>
          <cell r="AL79">
            <v>88</v>
          </cell>
          <cell r="AM79">
            <v>97</v>
          </cell>
          <cell r="AN79">
            <v>81</v>
          </cell>
          <cell r="AO79">
            <v>83</v>
          </cell>
          <cell r="AP79">
            <v>0</v>
          </cell>
          <cell r="AQ79">
            <v>79.538461538461533</v>
          </cell>
        </row>
        <row r="80">
          <cell r="A80">
            <v>73</v>
          </cell>
          <cell r="B80" t="str">
            <v>0000541454</v>
          </cell>
          <cell r="C80" t="str">
            <v>3-17-06-21-016-073-8</v>
          </cell>
          <cell r="D80" t="str">
            <v>Sinta Wardah</v>
          </cell>
          <cell r="E80" t="str">
            <v>IPA</v>
          </cell>
          <cell r="F80" t="str">
            <v>Biologi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 t="str">
            <v>Kurang</v>
          </cell>
          <cell r="M80" t="str">
            <v>Kurang</v>
          </cell>
          <cell r="N80" t="str">
            <v>Kurang</v>
          </cell>
          <cell r="O80" t="str">
            <v>Kurang</v>
          </cell>
          <cell r="P80">
            <v>85.75</v>
          </cell>
          <cell r="Q80">
            <v>83.25</v>
          </cell>
          <cell r="R80">
            <v>83.25</v>
          </cell>
          <cell r="S80">
            <v>86.75</v>
          </cell>
          <cell r="T80">
            <v>81</v>
          </cell>
          <cell r="U80">
            <v>83</v>
          </cell>
          <cell r="V80">
            <v>81.75</v>
          </cell>
          <cell r="W80">
            <v>82.75</v>
          </cell>
          <cell r="X80">
            <v>82.25</v>
          </cell>
          <cell r="Y80">
            <v>91.5</v>
          </cell>
          <cell r="Z80">
            <v>87.75</v>
          </cell>
          <cell r="AA80">
            <v>87</v>
          </cell>
          <cell r="AB80">
            <v>0</v>
          </cell>
          <cell r="AC80">
            <v>78.15384615384616</v>
          </cell>
          <cell r="AD80">
            <v>86</v>
          </cell>
          <cell r="AE80">
            <v>92</v>
          </cell>
          <cell r="AF80">
            <v>80</v>
          </cell>
          <cell r="AG80">
            <v>88</v>
          </cell>
          <cell r="AH80">
            <v>85</v>
          </cell>
          <cell r="AI80">
            <v>85</v>
          </cell>
          <cell r="AJ80">
            <v>86</v>
          </cell>
          <cell r="AK80">
            <v>83</v>
          </cell>
          <cell r="AL80">
            <v>90</v>
          </cell>
          <cell r="AM80">
            <v>98</v>
          </cell>
          <cell r="AN80">
            <v>81</v>
          </cell>
          <cell r="AO80">
            <v>89</v>
          </cell>
          <cell r="AP80">
            <v>0</v>
          </cell>
          <cell r="AQ80">
            <v>80.230769230769226</v>
          </cell>
        </row>
        <row r="81">
          <cell r="A81">
            <v>74</v>
          </cell>
          <cell r="B81" t="str">
            <v>9992935770</v>
          </cell>
          <cell r="C81" t="str">
            <v>3-17-06-21-016-074-7</v>
          </cell>
          <cell r="D81" t="str">
            <v>Sufriyanda</v>
          </cell>
          <cell r="E81" t="str">
            <v>IPA</v>
          </cell>
          <cell r="F81" t="str">
            <v>Biologi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 t="str">
            <v>Kurang</v>
          </cell>
          <cell r="M81" t="str">
            <v>Kurang</v>
          </cell>
          <cell r="N81" t="str">
            <v>Kurang</v>
          </cell>
          <cell r="O81" t="str">
            <v>Kurang</v>
          </cell>
          <cell r="P81">
            <v>80.75</v>
          </cell>
          <cell r="Q81">
            <v>83.75</v>
          </cell>
          <cell r="R81">
            <v>83.25</v>
          </cell>
          <cell r="S81">
            <v>85.75</v>
          </cell>
          <cell r="T81">
            <v>79.25</v>
          </cell>
          <cell r="U81">
            <v>83.5</v>
          </cell>
          <cell r="V81">
            <v>79.5</v>
          </cell>
          <cell r="W81">
            <v>80.75</v>
          </cell>
          <cell r="X81">
            <v>80</v>
          </cell>
          <cell r="Y81">
            <v>90.75</v>
          </cell>
          <cell r="Z81">
            <v>88.25</v>
          </cell>
          <cell r="AA81">
            <v>84.5</v>
          </cell>
          <cell r="AB81">
            <v>0</v>
          </cell>
          <cell r="AC81">
            <v>76.92307692307692</v>
          </cell>
          <cell r="AD81">
            <v>84</v>
          </cell>
          <cell r="AE81">
            <v>92</v>
          </cell>
          <cell r="AF81">
            <v>80</v>
          </cell>
          <cell r="AG81">
            <v>89</v>
          </cell>
          <cell r="AH81">
            <v>86</v>
          </cell>
          <cell r="AI81">
            <v>88</v>
          </cell>
          <cell r="AJ81">
            <v>86</v>
          </cell>
          <cell r="AK81">
            <v>83</v>
          </cell>
          <cell r="AL81">
            <v>92</v>
          </cell>
          <cell r="AM81">
            <v>96</v>
          </cell>
          <cell r="AN81">
            <v>81</v>
          </cell>
          <cell r="AO81">
            <v>86</v>
          </cell>
          <cell r="AP81">
            <v>0</v>
          </cell>
          <cell r="AQ81">
            <v>80.230769230769226</v>
          </cell>
        </row>
        <row r="82">
          <cell r="A82">
            <v>75</v>
          </cell>
          <cell r="B82" t="str">
            <v>9990686582</v>
          </cell>
          <cell r="C82" t="str">
            <v>3-17-06-21-016-075-6</v>
          </cell>
          <cell r="D82" t="str">
            <v>Sukmiati</v>
          </cell>
          <cell r="E82" t="str">
            <v>IPA</v>
          </cell>
          <cell r="F82" t="str">
            <v>Biologi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 t="str">
            <v>Kurang</v>
          </cell>
          <cell r="M82" t="str">
            <v>Kurang</v>
          </cell>
          <cell r="N82" t="str">
            <v>Kurang</v>
          </cell>
          <cell r="O82" t="str">
            <v>Kurang</v>
          </cell>
          <cell r="P82">
            <v>91.5</v>
          </cell>
          <cell r="Q82">
            <v>86.25</v>
          </cell>
          <cell r="R82">
            <v>84.25</v>
          </cell>
          <cell r="S82">
            <v>89</v>
          </cell>
          <cell r="T82">
            <v>85.5</v>
          </cell>
          <cell r="U82">
            <v>84</v>
          </cell>
          <cell r="V82">
            <v>82</v>
          </cell>
          <cell r="W82">
            <v>83.5</v>
          </cell>
          <cell r="X82">
            <v>82.5</v>
          </cell>
          <cell r="Y82">
            <v>93</v>
          </cell>
          <cell r="Z82">
            <v>90.5</v>
          </cell>
          <cell r="AA82">
            <v>89.75</v>
          </cell>
          <cell r="AB82">
            <v>0</v>
          </cell>
          <cell r="AC82">
            <v>80.134615384615387</v>
          </cell>
          <cell r="AD82">
            <v>80</v>
          </cell>
          <cell r="AE82">
            <v>92</v>
          </cell>
          <cell r="AF82">
            <v>80</v>
          </cell>
          <cell r="AG82">
            <v>96</v>
          </cell>
          <cell r="AH82">
            <v>88</v>
          </cell>
          <cell r="AI82">
            <v>88</v>
          </cell>
          <cell r="AJ82">
            <v>86</v>
          </cell>
          <cell r="AK82">
            <v>84</v>
          </cell>
          <cell r="AL82">
            <v>90</v>
          </cell>
          <cell r="AM82">
            <v>96</v>
          </cell>
          <cell r="AN82">
            <v>81</v>
          </cell>
          <cell r="AO82">
            <v>92</v>
          </cell>
          <cell r="AP82">
            <v>0</v>
          </cell>
          <cell r="AQ82">
            <v>81</v>
          </cell>
        </row>
        <row r="83">
          <cell r="A83">
            <v>76</v>
          </cell>
          <cell r="B83" t="str">
            <v>9998835498</v>
          </cell>
          <cell r="C83" t="str">
            <v>3-17-06-21-016-076-5</v>
          </cell>
          <cell r="D83" t="str">
            <v>Syahriful S</v>
          </cell>
          <cell r="E83" t="str">
            <v>IPA</v>
          </cell>
          <cell r="F83" t="str">
            <v>Biologi</v>
          </cell>
          <cell r="G83">
            <v>64</v>
          </cell>
          <cell r="H83">
            <v>36</v>
          </cell>
          <cell r="I83">
            <v>25</v>
          </cell>
          <cell r="J83">
            <v>55</v>
          </cell>
          <cell r="K83">
            <v>180</v>
          </cell>
          <cell r="L83" t="str">
            <v>Cukup</v>
          </cell>
          <cell r="M83" t="str">
            <v>Kurang</v>
          </cell>
          <cell r="N83" t="str">
            <v>Kurang</v>
          </cell>
          <cell r="O83" t="str">
            <v>Kurang</v>
          </cell>
          <cell r="P83">
            <v>85.75</v>
          </cell>
          <cell r="Q83">
            <v>82.75</v>
          </cell>
          <cell r="R83">
            <v>80.75</v>
          </cell>
          <cell r="S83">
            <v>86</v>
          </cell>
          <cell r="T83">
            <v>80.5</v>
          </cell>
          <cell r="U83">
            <v>83</v>
          </cell>
          <cell r="V83">
            <v>82.25</v>
          </cell>
          <cell r="W83">
            <v>79.75</v>
          </cell>
          <cell r="X83">
            <v>81</v>
          </cell>
          <cell r="Y83">
            <v>88.75</v>
          </cell>
          <cell r="Z83">
            <v>91</v>
          </cell>
          <cell r="AA83">
            <v>86.25</v>
          </cell>
          <cell r="AB83">
            <v>0</v>
          </cell>
          <cell r="AC83">
            <v>77.519230769230774</v>
          </cell>
          <cell r="AD83">
            <v>86</v>
          </cell>
          <cell r="AE83">
            <v>94</v>
          </cell>
          <cell r="AF83">
            <v>85</v>
          </cell>
          <cell r="AG83">
            <v>89</v>
          </cell>
          <cell r="AH83">
            <v>88</v>
          </cell>
          <cell r="AI83">
            <v>88</v>
          </cell>
          <cell r="AJ83">
            <v>86</v>
          </cell>
          <cell r="AK83">
            <v>88</v>
          </cell>
          <cell r="AL83">
            <v>92</v>
          </cell>
          <cell r="AM83">
            <v>97</v>
          </cell>
          <cell r="AN83">
            <v>91</v>
          </cell>
          <cell r="AO83">
            <v>88</v>
          </cell>
          <cell r="AP83">
            <v>0</v>
          </cell>
          <cell r="AQ83">
            <v>82.461538461538467</v>
          </cell>
        </row>
        <row r="84">
          <cell r="A84">
            <v>77</v>
          </cell>
          <cell r="B84" t="str">
            <v>0000442016</v>
          </cell>
          <cell r="C84" t="str">
            <v>3-17-06-21-016-077-4</v>
          </cell>
          <cell r="D84" t="str">
            <v>Syarkhawi</v>
          </cell>
          <cell r="E84" t="str">
            <v>IPA</v>
          </cell>
          <cell r="F84" t="str">
            <v>Biologi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 t="str">
            <v>Kurang</v>
          </cell>
          <cell r="M84" t="str">
            <v>Kurang</v>
          </cell>
          <cell r="N84" t="str">
            <v>Kurang</v>
          </cell>
          <cell r="O84" t="str">
            <v>Kurang</v>
          </cell>
          <cell r="P84">
            <v>83.75</v>
          </cell>
          <cell r="Q84">
            <v>82.75</v>
          </cell>
          <cell r="R84">
            <v>81.25</v>
          </cell>
          <cell r="S84">
            <v>88.5</v>
          </cell>
          <cell r="T84">
            <v>81.75</v>
          </cell>
          <cell r="U84">
            <v>84</v>
          </cell>
          <cell r="V84">
            <v>85</v>
          </cell>
          <cell r="W84">
            <v>81.25</v>
          </cell>
          <cell r="X84">
            <v>82</v>
          </cell>
          <cell r="Y84">
            <v>92</v>
          </cell>
          <cell r="Z84">
            <v>89.75</v>
          </cell>
          <cell r="AA84">
            <v>86.5</v>
          </cell>
          <cell r="AB84">
            <v>0</v>
          </cell>
          <cell r="AC84">
            <v>78.34615384615384</v>
          </cell>
          <cell r="AD84">
            <v>80</v>
          </cell>
          <cell r="AE84">
            <v>92</v>
          </cell>
          <cell r="AF84">
            <v>80</v>
          </cell>
          <cell r="AG84">
            <v>90</v>
          </cell>
          <cell r="AH84">
            <v>85</v>
          </cell>
          <cell r="AI84">
            <v>88</v>
          </cell>
          <cell r="AJ84">
            <v>86</v>
          </cell>
          <cell r="AK84">
            <v>84</v>
          </cell>
          <cell r="AL84">
            <v>92</v>
          </cell>
          <cell r="AM84">
            <v>97</v>
          </cell>
          <cell r="AN84">
            <v>81</v>
          </cell>
          <cell r="AO84">
            <v>88</v>
          </cell>
          <cell r="AP84">
            <v>0</v>
          </cell>
          <cell r="AQ84">
            <v>80.230769230769226</v>
          </cell>
        </row>
        <row r="85">
          <cell r="A85">
            <v>78</v>
          </cell>
          <cell r="B85" t="str">
            <v>9999383494</v>
          </cell>
          <cell r="C85" t="str">
            <v>3-17-06-21-016-078-3</v>
          </cell>
          <cell r="D85" t="str">
            <v>Wirna Sintia</v>
          </cell>
          <cell r="E85" t="str">
            <v>IPA</v>
          </cell>
          <cell r="F85" t="str">
            <v>Biologi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 t="str">
            <v>Kurang</v>
          </cell>
          <cell r="M85" t="str">
            <v>Kurang</v>
          </cell>
          <cell r="N85" t="str">
            <v>Kurang</v>
          </cell>
          <cell r="O85" t="str">
            <v>Kurang</v>
          </cell>
          <cell r="P85">
            <v>88.25</v>
          </cell>
          <cell r="Q85">
            <v>83.75</v>
          </cell>
          <cell r="R85">
            <v>84.25</v>
          </cell>
          <cell r="S85">
            <v>92.75</v>
          </cell>
          <cell r="T85">
            <v>87</v>
          </cell>
          <cell r="U85">
            <v>83</v>
          </cell>
          <cell r="V85">
            <v>85.25</v>
          </cell>
          <cell r="W85">
            <v>82.25</v>
          </cell>
          <cell r="X85">
            <v>81.5</v>
          </cell>
          <cell r="Y85">
            <v>92</v>
          </cell>
          <cell r="Z85">
            <v>88.25</v>
          </cell>
          <cell r="AA85">
            <v>86.5</v>
          </cell>
          <cell r="AB85">
            <v>0</v>
          </cell>
          <cell r="AC85">
            <v>79.59615384615384</v>
          </cell>
          <cell r="AD85">
            <v>80</v>
          </cell>
          <cell r="AE85">
            <v>92</v>
          </cell>
          <cell r="AF85">
            <v>80</v>
          </cell>
          <cell r="AG85">
            <v>95</v>
          </cell>
          <cell r="AH85">
            <v>85</v>
          </cell>
          <cell r="AI85">
            <v>82</v>
          </cell>
          <cell r="AJ85">
            <v>86</v>
          </cell>
          <cell r="AK85">
            <v>84</v>
          </cell>
          <cell r="AL85">
            <v>90</v>
          </cell>
          <cell r="AM85">
            <v>97</v>
          </cell>
          <cell r="AN85">
            <v>88</v>
          </cell>
          <cell r="AO85">
            <v>88</v>
          </cell>
          <cell r="AP85">
            <v>0</v>
          </cell>
          <cell r="AQ85">
            <v>80.538461538461533</v>
          </cell>
        </row>
        <row r="86">
          <cell r="A86">
            <v>79</v>
          </cell>
          <cell r="B86" t="str">
            <v>9990606069</v>
          </cell>
          <cell r="C86" t="str">
            <v>3-17-06-21-016-079-2</v>
          </cell>
          <cell r="D86" t="str">
            <v>Yulia Nurhaliza</v>
          </cell>
          <cell r="E86" t="str">
            <v>IPA</v>
          </cell>
          <cell r="F86" t="str">
            <v>Biologi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 t="str">
            <v>Kurang</v>
          </cell>
          <cell r="M86" t="str">
            <v>Kurang</v>
          </cell>
          <cell r="N86" t="str">
            <v>Kurang</v>
          </cell>
          <cell r="O86" t="str">
            <v>Kurang</v>
          </cell>
          <cell r="P86">
            <v>85.25</v>
          </cell>
          <cell r="Q86">
            <v>84.25</v>
          </cell>
          <cell r="R86">
            <v>84.25</v>
          </cell>
          <cell r="S86">
            <v>87.75</v>
          </cell>
          <cell r="T86">
            <v>83.25</v>
          </cell>
          <cell r="U86">
            <v>81.5</v>
          </cell>
          <cell r="V86">
            <v>80.75</v>
          </cell>
          <cell r="W86">
            <v>83.25</v>
          </cell>
          <cell r="X86">
            <v>82.5</v>
          </cell>
          <cell r="Y86">
            <v>92</v>
          </cell>
          <cell r="Z86">
            <v>87.25</v>
          </cell>
          <cell r="AA86">
            <v>86.25</v>
          </cell>
          <cell r="AB86">
            <v>0</v>
          </cell>
          <cell r="AC86">
            <v>78.32692307692308</v>
          </cell>
          <cell r="AD86">
            <v>82</v>
          </cell>
          <cell r="AE86">
            <v>92</v>
          </cell>
          <cell r="AF86">
            <v>80</v>
          </cell>
          <cell r="AG86">
            <v>90</v>
          </cell>
          <cell r="AH86">
            <v>85</v>
          </cell>
          <cell r="AI86">
            <v>82</v>
          </cell>
          <cell r="AJ86">
            <v>86</v>
          </cell>
          <cell r="AK86">
            <v>83</v>
          </cell>
          <cell r="AL86">
            <v>90</v>
          </cell>
          <cell r="AM86">
            <v>98</v>
          </cell>
          <cell r="AN86">
            <v>81</v>
          </cell>
          <cell r="AO86">
            <v>88</v>
          </cell>
          <cell r="AP86">
            <v>0</v>
          </cell>
          <cell r="AQ86">
            <v>79.769230769230774</v>
          </cell>
        </row>
        <row r="87">
          <cell r="A87">
            <v>80</v>
          </cell>
          <cell r="B87" t="str">
            <v>9988153409</v>
          </cell>
          <cell r="C87" t="str">
            <v>3-17-06-21-016-080-9</v>
          </cell>
          <cell r="D87" t="str">
            <v>Agustian Z</v>
          </cell>
          <cell r="E87" t="str">
            <v>IPA</v>
          </cell>
          <cell r="F87" t="str">
            <v>Biologi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 t="str">
            <v>Kurang</v>
          </cell>
          <cell r="M87" t="str">
            <v>Kurang</v>
          </cell>
          <cell r="N87" t="str">
            <v>Kurang</v>
          </cell>
          <cell r="O87" t="str">
            <v>Kurang</v>
          </cell>
          <cell r="P87">
            <v>88.5</v>
          </cell>
          <cell r="Q87">
            <v>84.25</v>
          </cell>
          <cell r="R87">
            <v>86.75</v>
          </cell>
          <cell r="S87">
            <v>86</v>
          </cell>
          <cell r="T87">
            <v>87.5</v>
          </cell>
          <cell r="U87">
            <v>84</v>
          </cell>
          <cell r="V87">
            <v>81.75</v>
          </cell>
          <cell r="W87">
            <v>81.75</v>
          </cell>
          <cell r="X87">
            <v>81.75</v>
          </cell>
          <cell r="Y87">
            <v>92.5</v>
          </cell>
          <cell r="Z87">
            <v>88</v>
          </cell>
          <cell r="AA87">
            <v>86.25</v>
          </cell>
          <cell r="AB87">
            <v>0</v>
          </cell>
          <cell r="AC87">
            <v>79.15384615384616</v>
          </cell>
          <cell r="AD87">
            <v>84</v>
          </cell>
          <cell r="AE87">
            <v>90</v>
          </cell>
          <cell r="AF87">
            <v>81</v>
          </cell>
          <cell r="AG87">
            <v>88</v>
          </cell>
          <cell r="AH87">
            <v>84</v>
          </cell>
          <cell r="AI87">
            <v>84</v>
          </cell>
          <cell r="AJ87">
            <v>82</v>
          </cell>
          <cell r="AK87">
            <v>83</v>
          </cell>
          <cell r="AL87">
            <v>90</v>
          </cell>
          <cell r="AM87">
            <v>98</v>
          </cell>
          <cell r="AN87">
            <v>91</v>
          </cell>
          <cell r="AO87">
            <v>89</v>
          </cell>
          <cell r="AP87">
            <v>0</v>
          </cell>
          <cell r="AQ87">
            <v>80.307692307692307</v>
          </cell>
        </row>
        <row r="88">
          <cell r="A88">
            <v>81</v>
          </cell>
          <cell r="B88" t="str">
            <v>9995948872</v>
          </cell>
          <cell r="C88" t="str">
            <v>3-17-06-21-016-081-8</v>
          </cell>
          <cell r="D88" t="str">
            <v>Ainun Marziah</v>
          </cell>
          <cell r="E88" t="str">
            <v>IPA</v>
          </cell>
          <cell r="F88" t="str">
            <v>Biologi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 t="str">
            <v>Kurang</v>
          </cell>
          <cell r="M88" t="str">
            <v>Kurang</v>
          </cell>
          <cell r="N88" t="str">
            <v>Kurang</v>
          </cell>
          <cell r="O88" t="str">
            <v>Kurang</v>
          </cell>
          <cell r="P88">
            <v>89</v>
          </cell>
          <cell r="Q88">
            <v>84.25</v>
          </cell>
          <cell r="R88">
            <v>88.5</v>
          </cell>
          <cell r="S88">
            <v>86.75</v>
          </cell>
          <cell r="T88">
            <v>88.25</v>
          </cell>
          <cell r="U88">
            <v>84.5</v>
          </cell>
          <cell r="V88">
            <v>84.25</v>
          </cell>
          <cell r="W88">
            <v>84</v>
          </cell>
          <cell r="X88">
            <v>89.25</v>
          </cell>
          <cell r="Y88">
            <v>93</v>
          </cell>
          <cell r="Z88">
            <v>89.75</v>
          </cell>
          <cell r="AA88">
            <v>89.75</v>
          </cell>
          <cell r="AB88">
            <v>0</v>
          </cell>
          <cell r="AC88">
            <v>80.865384615384613</v>
          </cell>
          <cell r="AD88">
            <v>88</v>
          </cell>
          <cell r="AE88">
            <v>92</v>
          </cell>
          <cell r="AF88">
            <v>82</v>
          </cell>
          <cell r="AG88">
            <v>90</v>
          </cell>
          <cell r="AH88">
            <v>88</v>
          </cell>
          <cell r="AI88">
            <v>88</v>
          </cell>
          <cell r="AJ88">
            <v>82</v>
          </cell>
          <cell r="AK88">
            <v>84</v>
          </cell>
          <cell r="AL88">
            <v>90</v>
          </cell>
          <cell r="AM88">
            <v>98</v>
          </cell>
          <cell r="AN88">
            <v>81</v>
          </cell>
          <cell r="AO88">
            <v>92</v>
          </cell>
          <cell r="AP88">
            <v>0</v>
          </cell>
          <cell r="AQ88">
            <v>81.15384615384616</v>
          </cell>
        </row>
        <row r="89">
          <cell r="A89">
            <v>82</v>
          </cell>
          <cell r="B89" t="str">
            <v>9996280739</v>
          </cell>
          <cell r="C89" t="str">
            <v>3-17-06-21-016-082-7</v>
          </cell>
          <cell r="D89" t="str">
            <v>Astika Darsih</v>
          </cell>
          <cell r="E89" t="str">
            <v>IPA</v>
          </cell>
          <cell r="F89" t="str">
            <v>Biologi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 t="str">
            <v>Kurang</v>
          </cell>
          <cell r="M89" t="str">
            <v>Kurang</v>
          </cell>
          <cell r="N89" t="str">
            <v>Kurang</v>
          </cell>
          <cell r="O89" t="str">
            <v>Kurang</v>
          </cell>
          <cell r="P89">
            <v>88.25</v>
          </cell>
          <cell r="Q89">
            <v>83.75</v>
          </cell>
          <cell r="R89">
            <v>92.75</v>
          </cell>
          <cell r="S89">
            <v>87.5</v>
          </cell>
          <cell r="T89">
            <v>88.5</v>
          </cell>
          <cell r="U89">
            <v>83.5</v>
          </cell>
          <cell r="V89">
            <v>87.5</v>
          </cell>
          <cell r="W89">
            <v>81.75</v>
          </cell>
          <cell r="X89">
            <v>88.5</v>
          </cell>
          <cell r="Y89">
            <v>94</v>
          </cell>
          <cell r="Z89">
            <v>91.25</v>
          </cell>
          <cell r="AA89">
            <v>89.25</v>
          </cell>
          <cell r="AB89">
            <v>0</v>
          </cell>
          <cell r="AC89">
            <v>81.269230769230774</v>
          </cell>
          <cell r="AD89">
            <v>86</v>
          </cell>
          <cell r="AE89">
            <v>90</v>
          </cell>
          <cell r="AF89">
            <v>89</v>
          </cell>
          <cell r="AG89">
            <v>89</v>
          </cell>
          <cell r="AH89">
            <v>85</v>
          </cell>
          <cell r="AI89">
            <v>86</v>
          </cell>
          <cell r="AJ89">
            <v>80</v>
          </cell>
          <cell r="AK89">
            <v>84</v>
          </cell>
          <cell r="AL89">
            <v>88</v>
          </cell>
          <cell r="AM89">
            <v>97</v>
          </cell>
          <cell r="AN89">
            <v>81</v>
          </cell>
          <cell r="AO89">
            <v>91</v>
          </cell>
          <cell r="AP89">
            <v>0</v>
          </cell>
          <cell r="AQ89">
            <v>80.461538461538467</v>
          </cell>
        </row>
        <row r="90">
          <cell r="A90">
            <v>83</v>
          </cell>
          <cell r="B90" t="str">
            <v>9996805871</v>
          </cell>
          <cell r="C90" t="str">
            <v>3-17-06-21-016-083-6</v>
          </cell>
          <cell r="D90" t="str">
            <v>Fahrul Razi</v>
          </cell>
          <cell r="E90" t="str">
            <v>IPA</v>
          </cell>
          <cell r="F90" t="str">
            <v>Biologi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 t="str">
            <v>Kurang</v>
          </cell>
          <cell r="M90" t="str">
            <v>Kurang</v>
          </cell>
          <cell r="N90" t="str">
            <v>Kurang</v>
          </cell>
          <cell r="O90" t="str">
            <v>Kurang</v>
          </cell>
          <cell r="P90">
            <v>86.5</v>
          </cell>
          <cell r="Q90">
            <v>82.75</v>
          </cell>
          <cell r="R90">
            <v>88.25</v>
          </cell>
          <cell r="S90">
            <v>86.25</v>
          </cell>
          <cell r="T90">
            <v>86</v>
          </cell>
          <cell r="U90">
            <v>83.5</v>
          </cell>
          <cell r="V90">
            <v>84</v>
          </cell>
          <cell r="W90">
            <v>81.75</v>
          </cell>
          <cell r="X90">
            <v>85.25</v>
          </cell>
          <cell r="Y90">
            <v>94</v>
          </cell>
          <cell r="Z90">
            <v>86.5</v>
          </cell>
          <cell r="AA90">
            <v>90.75</v>
          </cell>
          <cell r="AB90">
            <v>0</v>
          </cell>
          <cell r="AC90">
            <v>79.65384615384616</v>
          </cell>
          <cell r="AD90">
            <v>86</v>
          </cell>
          <cell r="AE90">
            <v>86</v>
          </cell>
          <cell r="AF90">
            <v>79</v>
          </cell>
          <cell r="AG90">
            <v>89</v>
          </cell>
          <cell r="AH90">
            <v>86</v>
          </cell>
          <cell r="AI90">
            <v>86</v>
          </cell>
          <cell r="AJ90">
            <v>82</v>
          </cell>
          <cell r="AK90">
            <v>83</v>
          </cell>
          <cell r="AL90">
            <v>88</v>
          </cell>
          <cell r="AM90">
            <v>97</v>
          </cell>
          <cell r="AN90">
            <v>81</v>
          </cell>
          <cell r="AO90">
            <v>94</v>
          </cell>
          <cell r="AP90">
            <v>0</v>
          </cell>
          <cell r="AQ90">
            <v>79.769230769230774</v>
          </cell>
        </row>
        <row r="91">
          <cell r="A91">
            <v>84</v>
          </cell>
          <cell r="B91" t="str">
            <v>9961343582</v>
          </cell>
          <cell r="C91" t="str">
            <v>3-17-06-21-016-084-5</v>
          </cell>
          <cell r="D91" t="str">
            <v>Lizawati</v>
          </cell>
          <cell r="E91" t="str">
            <v>IPA</v>
          </cell>
          <cell r="F91" t="str">
            <v>Biologi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Kurang</v>
          </cell>
          <cell r="M91" t="str">
            <v>Kurang</v>
          </cell>
          <cell r="N91" t="str">
            <v>Kurang</v>
          </cell>
          <cell r="O91" t="str">
            <v>Kurang</v>
          </cell>
          <cell r="P91">
            <v>86</v>
          </cell>
          <cell r="Q91">
            <v>82.75</v>
          </cell>
          <cell r="R91">
            <v>84</v>
          </cell>
          <cell r="S91">
            <v>82.75</v>
          </cell>
          <cell r="T91">
            <v>79.25</v>
          </cell>
          <cell r="U91">
            <v>81</v>
          </cell>
          <cell r="V91">
            <v>78.75</v>
          </cell>
          <cell r="W91">
            <v>80.25</v>
          </cell>
          <cell r="X91">
            <v>84.75</v>
          </cell>
          <cell r="Y91">
            <v>94</v>
          </cell>
          <cell r="Z91">
            <v>82.25</v>
          </cell>
          <cell r="AA91">
            <v>84.5</v>
          </cell>
          <cell r="AB91">
            <v>0</v>
          </cell>
          <cell r="AC91">
            <v>76.942307692307693</v>
          </cell>
          <cell r="AD91">
            <v>86</v>
          </cell>
          <cell r="AE91">
            <v>88</v>
          </cell>
          <cell r="AF91">
            <v>78</v>
          </cell>
          <cell r="AG91">
            <v>85</v>
          </cell>
          <cell r="AH91">
            <v>83</v>
          </cell>
          <cell r="AI91">
            <v>84</v>
          </cell>
          <cell r="AJ91">
            <v>80</v>
          </cell>
          <cell r="AK91">
            <v>83</v>
          </cell>
          <cell r="AL91">
            <v>86</v>
          </cell>
          <cell r="AM91">
            <v>96</v>
          </cell>
          <cell r="AN91">
            <v>81</v>
          </cell>
          <cell r="AO91">
            <v>87</v>
          </cell>
          <cell r="AP91">
            <v>0</v>
          </cell>
          <cell r="AQ91">
            <v>78.230769230769226</v>
          </cell>
        </row>
        <row r="92">
          <cell r="A92">
            <v>85</v>
          </cell>
          <cell r="B92" t="str">
            <v>0003853413</v>
          </cell>
          <cell r="C92" t="str">
            <v>3-17-06-21-016-085-4</v>
          </cell>
          <cell r="D92" t="str">
            <v>Mahda Wahyuni</v>
          </cell>
          <cell r="E92" t="str">
            <v>IPA</v>
          </cell>
          <cell r="F92" t="str">
            <v>Biologi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 t="str">
            <v>Kurang</v>
          </cell>
          <cell r="M92" t="str">
            <v>Kurang</v>
          </cell>
          <cell r="N92" t="str">
            <v>Kurang</v>
          </cell>
          <cell r="O92" t="str">
            <v>Kurang</v>
          </cell>
          <cell r="P92">
            <v>90</v>
          </cell>
          <cell r="Q92">
            <v>82.75</v>
          </cell>
          <cell r="R92">
            <v>84.75</v>
          </cell>
          <cell r="S92">
            <v>85</v>
          </cell>
          <cell r="T92">
            <v>85.75</v>
          </cell>
          <cell r="U92">
            <v>83.75</v>
          </cell>
          <cell r="V92">
            <v>84</v>
          </cell>
          <cell r="W92">
            <v>81.75</v>
          </cell>
          <cell r="X92">
            <v>88.5</v>
          </cell>
          <cell r="Y92">
            <v>93</v>
          </cell>
          <cell r="Z92">
            <v>82.5</v>
          </cell>
          <cell r="AA92">
            <v>86.5</v>
          </cell>
          <cell r="AB92">
            <v>0</v>
          </cell>
          <cell r="AC92">
            <v>79.09615384615384</v>
          </cell>
          <cell r="AD92">
            <v>84</v>
          </cell>
          <cell r="AE92">
            <v>88</v>
          </cell>
          <cell r="AF92">
            <v>84</v>
          </cell>
          <cell r="AG92">
            <v>88</v>
          </cell>
          <cell r="AH92">
            <v>85</v>
          </cell>
          <cell r="AI92">
            <v>84</v>
          </cell>
          <cell r="AJ92">
            <v>82</v>
          </cell>
          <cell r="AK92">
            <v>81</v>
          </cell>
          <cell r="AL92">
            <v>90</v>
          </cell>
          <cell r="AM92">
            <v>96</v>
          </cell>
          <cell r="AN92">
            <v>81</v>
          </cell>
          <cell r="AO92">
            <v>90</v>
          </cell>
          <cell r="AP92">
            <v>0</v>
          </cell>
          <cell r="AQ92">
            <v>79.461538461538467</v>
          </cell>
        </row>
        <row r="93">
          <cell r="A93">
            <v>86</v>
          </cell>
          <cell r="B93" t="str">
            <v>9989054165</v>
          </cell>
          <cell r="C93" t="str">
            <v>3-17-06-21-016-086-3</v>
          </cell>
          <cell r="D93" t="str">
            <v>Mahdi</v>
          </cell>
          <cell r="E93" t="str">
            <v>IPA</v>
          </cell>
          <cell r="F93" t="str">
            <v>Biologi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 t="str">
            <v>Kurang</v>
          </cell>
          <cell r="M93" t="str">
            <v>Kurang</v>
          </cell>
          <cell r="N93" t="str">
            <v>Kurang</v>
          </cell>
          <cell r="O93" t="str">
            <v>Kurang</v>
          </cell>
          <cell r="P93">
            <v>85.75</v>
          </cell>
          <cell r="Q93">
            <v>82.25</v>
          </cell>
          <cell r="R93">
            <v>84.75</v>
          </cell>
          <cell r="S93">
            <v>85</v>
          </cell>
          <cell r="T93">
            <v>83</v>
          </cell>
          <cell r="U93">
            <v>80.75</v>
          </cell>
          <cell r="V93">
            <v>82.25</v>
          </cell>
          <cell r="W93">
            <v>81.5</v>
          </cell>
          <cell r="X93">
            <v>84.25</v>
          </cell>
          <cell r="Y93">
            <v>93</v>
          </cell>
          <cell r="Z93">
            <v>89.5</v>
          </cell>
          <cell r="AA93">
            <v>86.75</v>
          </cell>
          <cell r="AB93">
            <v>0</v>
          </cell>
          <cell r="AC93">
            <v>78.365384615384613</v>
          </cell>
          <cell r="AD93">
            <v>84</v>
          </cell>
          <cell r="AE93">
            <v>88</v>
          </cell>
          <cell r="AF93">
            <v>86</v>
          </cell>
          <cell r="AG93">
            <v>88</v>
          </cell>
          <cell r="AH93">
            <v>87</v>
          </cell>
          <cell r="AI93">
            <v>84</v>
          </cell>
          <cell r="AJ93">
            <v>82</v>
          </cell>
          <cell r="AK93">
            <v>82</v>
          </cell>
          <cell r="AL93">
            <v>90</v>
          </cell>
          <cell r="AM93">
            <v>96</v>
          </cell>
          <cell r="AN93">
            <v>85</v>
          </cell>
          <cell r="AO93">
            <v>90</v>
          </cell>
          <cell r="AP93">
            <v>0</v>
          </cell>
          <cell r="AQ93">
            <v>80.15384615384616</v>
          </cell>
        </row>
        <row r="94">
          <cell r="A94">
            <v>87</v>
          </cell>
          <cell r="B94" t="str">
            <v>9990606063</v>
          </cell>
          <cell r="C94" t="str">
            <v>3-17-06-21-016-087-2</v>
          </cell>
          <cell r="D94" t="str">
            <v>Maya Lestari</v>
          </cell>
          <cell r="E94" t="str">
            <v>IPA</v>
          </cell>
          <cell r="F94" t="str">
            <v>Biologi</v>
          </cell>
          <cell r="G94">
            <v>64</v>
          </cell>
          <cell r="H94">
            <v>38</v>
          </cell>
          <cell r="I94">
            <v>12.5</v>
          </cell>
          <cell r="J94">
            <v>45</v>
          </cell>
          <cell r="K94">
            <v>159.5</v>
          </cell>
          <cell r="L94" t="str">
            <v>Cukup</v>
          </cell>
          <cell r="M94" t="str">
            <v>Kurang</v>
          </cell>
          <cell r="N94" t="str">
            <v>Kurang</v>
          </cell>
          <cell r="O94" t="str">
            <v>Kurang</v>
          </cell>
          <cell r="P94">
            <v>86.25</v>
          </cell>
          <cell r="Q94">
            <v>82.75</v>
          </cell>
          <cell r="R94">
            <v>87.75</v>
          </cell>
          <cell r="S94">
            <v>86.75</v>
          </cell>
          <cell r="T94">
            <v>85.75</v>
          </cell>
          <cell r="U94">
            <v>83</v>
          </cell>
          <cell r="V94">
            <v>84.25</v>
          </cell>
          <cell r="W94">
            <v>83</v>
          </cell>
          <cell r="X94">
            <v>83.5</v>
          </cell>
          <cell r="Y94">
            <v>94</v>
          </cell>
          <cell r="Z94">
            <v>89.75</v>
          </cell>
          <cell r="AA94">
            <v>89</v>
          </cell>
          <cell r="AB94">
            <v>0</v>
          </cell>
          <cell r="AC94">
            <v>79.67307692307692</v>
          </cell>
          <cell r="AD94">
            <v>82</v>
          </cell>
          <cell r="AE94">
            <v>94</v>
          </cell>
          <cell r="AF94">
            <v>89</v>
          </cell>
          <cell r="AG94">
            <v>89</v>
          </cell>
          <cell r="AH94">
            <v>85</v>
          </cell>
          <cell r="AI94">
            <v>84</v>
          </cell>
          <cell r="AJ94">
            <v>82</v>
          </cell>
          <cell r="AK94">
            <v>90</v>
          </cell>
          <cell r="AL94">
            <v>88</v>
          </cell>
          <cell r="AM94">
            <v>98</v>
          </cell>
          <cell r="AN94">
            <v>81</v>
          </cell>
          <cell r="AO94">
            <v>91</v>
          </cell>
          <cell r="AP94">
            <v>0</v>
          </cell>
          <cell r="AQ94">
            <v>81</v>
          </cell>
        </row>
        <row r="95">
          <cell r="A95">
            <v>88</v>
          </cell>
          <cell r="B95" t="str">
            <v>0004425830</v>
          </cell>
          <cell r="C95" t="str">
            <v>3-17-06-21-016-088-9</v>
          </cell>
          <cell r="D95" t="str">
            <v>Meutia Adrilla Darma</v>
          </cell>
          <cell r="E95" t="str">
            <v>IPA</v>
          </cell>
          <cell r="F95" t="str">
            <v>Biologi</v>
          </cell>
          <cell r="G95">
            <v>60</v>
          </cell>
          <cell r="H95">
            <v>36</v>
          </cell>
          <cell r="I95">
            <v>22.5</v>
          </cell>
          <cell r="J95">
            <v>47.5</v>
          </cell>
          <cell r="K95">
            <v>166</v>
          </cell>
          <cell r="L95" t="str">
            <v>Cukup</v>
          </cell>
          <cell r="M95" t="str">
            <v>Kurang</v>
          </cell>
          <cell r="N95" t="str">
            <v>Kurang</v>
          </cell>
          <cell r="O95" t="str">
            <v>Kurang</v>
          </cell>
          <cell r="P95">
            <v>89.75</v>
          </cell>
          <cell r="Q95">
            <v>84.25</v>
          </cell>
          <cell r="R95">
            <v>84.25</v>
          </cell>
          <cell r="S95">
            <v>88</v>
          </cell>
          <cell r="T95">
            <v>82</v>
          </cell>
          <cell r="U95">
            <v>83</v>
          </cell>
          <cell r="V95">
            <v>83.5</v>
          </cell>
          <cell r="W95">
            <v>82.5</v>
          </cell>
          <cell r="X95">
            <v>84.75</v>
          </cell>
          <cell r="Y95">
            <v>92.75</v>
          </cell>
          <cell r="Z95">
            <v>90</v>
          </cell>
          <cell r="AA95">
            <v>90.25</v>
          </cell>
          <cell r="AB95">
            <v>0</v>
          </cell>
          <cell r="AC95">
            <v>79.615384615384613</v>
          </cell>
          <cell r="AD95">
            <v>80</v>
          </cell>
          <cell r="AE95">
            <v>92</v>
          </cell>
          <cell r="AF95">
            <v>87</v>
          </cell>
          <cell r="AG95">
            <v>90</v>
          </cell>
          <cell r="AH95">
            <v>86</v>
          </cell>
          <cell r="AI95">
            <v>82</v>
          </cell>
          <cell r="AJ95">
            <v>82</v>
          </cell>
          <cell r="AK95">
            <v>84</v>
          </cell>
          <cell r="AL95">
            <v>92</v>
          </cell>
          <cell r="AM95">
            <v>97</v>
          </cell>
          <cell r="AN95">
            <v>81</v>
          </cell>
          <cell r="AO95">
            <v>94</v>
          </cell>
          <cell r="AP95">
            <v>0</v>
          </cell>
          <cell r="AQ95">
            <v>80.538461538461533</v>
          </cell>
        </row>
        <row r="96">
          <cell r="A96">
            <v>89</v>
          </cell>
          <cell r="B96" t="str">
            <v>9991483835</v>
          </cell>
          <cell r="C96" t="str">
            <v>3-17-06-21-016-089-8</v>
          </cell>
          <cell r="D96" t="str">
            <v>MUNAWARAH</v>
          </cell>
          <cell r="E96" t="str">
            <v>IPA</v>
          </cell>
          <cell r="F96" t="str">
            <v>Biologi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 t="str">
            <v>Kurang</v>
          </cell>
          <cell r="M96" t="str">
            <v>Kurang</v>
          </cell>
          <cell r="N96" t="str">
            <v>Kurang</v>
          </cell>
          <cell r="O96" t="str">
            <v>Kurang</v>
          </cell>
          <cell r="P96">
            <v>89.5</v>
          </cell>
          <cell r="Q96">
            <v>82.75</v>
          </cell>
          <cell r="R96">
            <v>82.5</v>
          </cell>
          <cell r="S96">
            <v>85.25</v>
          </cell>
          <cell r="T96">
            <v>80.75</v>
          </cell>
          <cell r="U96">
            <v>79.5</v>
          </cell>
          <cell r="V96">
            <v>81.5</v>
          </cell>
          <cell r="W96">
            <v>81</v>
          </cell>
          <cell r="X96">
            <v>81.25</v>
          </cell>
          <cell r="Y96">
            <v>88.25</v>
          </cell>
          <cell r="Z96">
            <v>82.25</v>
          </cell>
          <cell r="AA96">
            <v>87.5</v>
          </cell>
          <cell r="AB96">
            <v>0</v>
          </cell>
          <cell r="AC96">
            <v>77.07692307692308</v>
          </cell>
          <cell r="AD96">
            <v>78</v>
          </cell>
          <cell r="AE96">
            <v>92</v>
          </cell>
          <cell r="AF96">
            <v>84</v>
          </cell>
          <cell r="AG96">
            <v>90</v>
          </cell>
          <cell r="AH96">
            <v>84</v>
          </cell>
          <cell r="AI96">
            <v>82</v>
          </cell>
          <cell r="AJ96">
            <v>82</v>
          </cell>
          <cell r="AK96">
            <v>83</v>
          </cell>
          <cell r="AL96">
            <v>88</v>
          </cell>
          <cell r="AM96">
            <v>98</v>
          </cell>
          <cell r="AN96">
            <v>81</v>
          </cell>
          <cell r="AO96">
            <v>89</v>
          </cell>
          <cell r="AP96">
            <v>0</v>
          </cell>
          <cell r="AQ96">
            <v>79.307692307692307</v>
          </cell>
        </row>
        <row r="97">
          <cell r="A97">
            <v>90</v>
          </cell>
          <cell r="B97" t="str">
            <v>0008470809</v>
          </cell>
          <cell r="C97" t="str">
            <v>3-17-06-21-016-090-7</v>
          </cell>
          <cell r="D97" t="str">
            <v>Nisawati</v>
          </cell>
          <cell r="E97" t="str">
            <v>IPA</v>
          </cell>
          <cell r="F97" t="str">
            <v>Biologi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 t="str">
            <v>Kurang</v>
          </cell>
          <cell r="M97" t="str">
            <v>Kurang</v>
          </cell>
          <cell r="N97" t="str">
            <v>Kurang</v>
          </cell>
          <cell r="O97" t="str">
            <v>Kurang</v>
          </cell>
          <cell r="P97">
            <v>86.75</v>
          </cell>
          <cell r="Q97">
            <v>82.25</v>
          </cell>
          <cell r="R97">
            <v>86.5</v>
          </cell>
          <cell r="S97">
            <v>88.25</v>
          </cell>
          <cell r="T97">
            <v>85.75</v>
          </cell>
          <cell r="U97">
            <v>83</v>
          </cell>
          <cell r="V97">
            <v>82.75</v>
          </cell>
          <cell r="W97">
            <v>84</v>
          </cell>
          <cell r="X97">
            <v>83.5</v>
          </cell>
          <cell r="Y97">
            <v>94</v>
          </cell>
          <cell r="Z97">
            <v>90</v>
          </cell>
          <cell r="AA97">
            <v>90.5</v>
          </cell>
          <cell r="AB97">
            <v>0</v>
          </cell>
          <cell r="AC97">
            <v>79.788461538461533</v>
          </cell>
          <cell r="AD97">
            <v>80</v>
          </cell>
          <cell r="AE97">
            <v>96</v>
          </cell>
          <cell r="AF97">
            <v>87</v>
          </cell>
          <cell r="AG97">
            <v>91</v>
          </cell>
          <cell r="AH97">
            <v>85</v>
          </cell>
          <cell r="AI97">
            <v>88</v>
          </cell>
          <cell r="AJ97">
            <v>82</v>
          </cell>
          <cell r="AK97">
            <v>87</v>
          </cell>
          <cell r="AL97">
            <v>90</v>
          </cell>
          <cell r="AM97">
            <v>96</v>
          </cell>
          <cell r="AN97">
            <v>90</v>
          </cell>
          <cell r="AO97">
            <v>93</v>
          </cell>
          <cell r="AP97">
            <v>0</v>
          </cell>
          <cell r="AQ97">
            <v>81.92307692307692</v>
          </cell>
        </row>
        <row r="98">
          <cell r="A98">
            <v>91</v>
          </cell>
          <cell r="B98" t="str">
            <v>9994723853</v>
          </cell>
          <cell r="C98" t="str">
            <v>3-17-06-21-016-091-6</v>
          </cell>
          <cell r="D98" t="str">
            <v>Raifa Ulfah</v>
          </cell>
          <cell r="E98" t="str">
            <v>IPA</v>
          </cell>
          <cell r="F98" t="str">
            <v>Biologi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 t="str">
            <v>Kurang</v>
          </cell>
          <cell r="M98" t="str">
            <v>Kurang</v>
          </cell>
          <cell r="N98" t="str">
            <v>Kurang</v>
          </cell>
          <cell r="O98" t="str">
            <v>Kurang</v>
          </cell>
          <cell r="P98">
            <v>83.5</v>
          </cell>
          <cell r="Q98">
            <v>81.75</v>
          </cell>
          <cell r="R98">
            <v>83.75</v>
          </cell>
          <cell r="S98">
            <v>84.75</v>
          </cell>
          <cell r="T98">
            <v>83</v>
          </cell>
          <cell r="U98">
            <v>83</v>
          </cell>
          <cell r="V98">
            <v>80.5</v>
          </cell>
          <cell r="W98">
            <v>81</v>
          </cell>
          <cell r="X98">
            <v>80.5</v>
          </cell>
          <cell r="Y98">
            <v>92</v>
          </cell>
          <cell r="Z98">
            <v>84.75</v>
          </cell>
          <cell r="AA98">
            <v>85</v>
          </cell>
          <cell r="AB98">
            <v>0</v>
          </cell>
          <cell r="AC98">
            <v>77.192307692307693</v>
          </cell>
          <cell r="AD98">
            <v>82</v>
          </cell>
          <cell r="AE98">
            <v>88</v>
          </cell>
          <cell r="AF98">
            <v>80</v>
          </cell>
          <cell r="AG98">
            <v>88</v>
          </cell>
          <cell r="AH98">
            <v>85</v>
          </cell>
          <cell r="AI98">
            <v>84</v>
          </cell>
          <cell r="AJ98">
            <v>82</v>
          </cell>
          <cell r="AK98">
            <v>85</v>
          </cell>
          <cell r="AL98">
            <v>86</v>
          </cell>
          <cell r="AM98">
            <v>98</v>
          </cell>
          <cell r="AN98">
            <v>81</v>
          </cell>
          <cell r="AO98">
            <v>87</v>
          </cell>
          <cell r="AP98">
            <v>0</v>
          </cell>
          <cell r="AQ98">
            <v>78.92307692307692</v>
          </cell>
        </row>
        <row r="99">
          <cell r="A99">
            <v>92</v>
          </cell>
          <cell r="B99" t="str">
            <v>9998708689</v>
          </cell>
          <cell r="C99" t="str">
            <v>3-17-06-21-016-092-5</v>
          </cell>
          <cell r="D99" t="str">
            <v>Rauzahton Jannah</v>
          </cell>
          <cell r="E99" t="str">
            <v>IPA</v>
          </cell>
          <cell r="F99" t="str">
            <v>Biologi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 t="str">
            <v>Kurang</v>
          </cell>
          <cell r="M99" t="str">
            <v>Kurang</v>
          </cell>
          <cell r="N99" t="str">
            <v>Kurang</v>
          </cell>
          <cell r="O99" t="str">
            <v>Kurang</v>
          </cell>
          <cell r="P99">
            <v>93</v>
          </cell>
          <cell r="Q99">
            <v>83.75</v>
          </cell>
          <cell r="R99">
            <v>86</v>
          </cell>
          <cell r="S99">
            <v>87.75</v>
          </cell>
          <cell r="T99">
            <v>83.25</v>
          </cell>
          <cell r="U99">
            <v>83</v>
          </cell>
          <cell r="V99">
            <v>82.75</v>
          </cell>
          <cell r="W99">
            <v>85.5</v>
          </cell>
          <cell r="X99">
            <v>83.5</v>
          </cell>
          <cell r="Y99">
            <v>94</v>
          </cell>
          <cell r="Z99">
            <v>84.5</v>
          </cell>
          <cell r="AA99">
            <v>89.5</v>
          </cell>
          <cell r="AB99">
            <v>0</v>
          </cell>
          <cell r="AC99">
            <v>79.730769230769226</v>
          </cell>
          <cell r="AD99">
            <v>80</v>
          </cell>
          <cell r="AE99">
            <v>88</v>
          </cell>
          <cell r="AF99">
            <v>86</v>
          </cell>
          <cell r="AG99">
            <v>90</v>
          </cell>
          <cell r="AH99">
            <v>86</v>
          </cell>
          <cell r="AI99">
            <v>84</v>
          </cell>
          <cell r="AJ99">
            <v>80</v>
          </cell>
          <cell r="AK99">
            <v>84</v>
          </cell>
          <cell r="AL99">
            <v>90</v>
          </cell>
          <cell r="AM99">
            <v>97</v>
          </cell>
          <cell r="AN99">
            <v>81</v>
          </cell>
          <cell r="AO99">
            <v>92</v>
          </cell>
          <cell r="AP99">
            <v>0</v>
          </cell>
          <cell r="AQ99">
            <v>79.84615384615384</v>
          </cell>
        </row>
        <row r="100">
          <cell r="A100">
            <v>93</v>
          </cell>
          <cell r="B100" t="str">
            <v>9997122070</v>
          </cell>
          <cell r="C100" t="str">
            <v>3-17-06-21-016-093-4</v>
          </cell>
          <cell r="D100" t="str">
            <v>Rena Oftadiana</v>
          </cell>
          <cell r="E100" t="str">
            <v>IPA</v>
          </cell>
          <cell r="F100" t="str">
            <v>Biologi</v>
          </cell>
          <cell r="G100">
            <v>52</v>
          </cell>
          <cell r="H100">
            <v>46</v>
          </cell>
          <cell r="I100">
            <v>20</v>
          </cell>
          <cell r="J100">
            <v>57.5</v>
          </cell>
          <cell r="K100">
            <v>175.5</v>
          </cell>
          <cell r="L100" t="str">
            <v>Kurang</v>
          </cell>
          <cell r="M100" t="str">
            <v>Kurang</v>
          </cell>
          <cell r="N100" t="str">
            <v>Kurang</v>
          </cell>
          <cell r="O100" t="str">
            <v>Cukup</v>
          </cell>
          <cell r="P100">
            <v>88</v>
          </cell>
          <cell r="Q100">
            <v>84.75</v>
          </cell>
          <cell r="R100">
            <v>86.25</v>
          </cell>
          <cell r="S100">
            <v>86.25</v>
          </cell>
          <cell r="T100">
            <v>82.75</v>
          </cell>
          <cell r="U100">
            <v>83.75</v>
          </cell>
          <cell r="V100">
            <v>84.75</v>
          </cell>
          <cell r="W100">
            <v>84</v>
          </cell>
          <cell r="X100">
            <v>84.25</v>
          </cell>
          <cell r="Y100">
            <v>94</v>
          </cell>
          <cell r="Z100">
            <v>84.75</v>
          </cell>
          <cell r="AA100">
            <v>91</v>
          </cell>
          <cell r="AB100">
            <v>0</v>
          </cell>
          <cell r="AC100">
            <v>79.57692307692308</v>
          </cell>
          <cell r="AD100">
            <v>78</v>
          </cell>
          <cell r="AE100">
            <v>96</v>
          </cell>
          <cell r="AF100">
            <v>84</v>
          </cell>
          <cell r="AG100">
            <v>89</v>
          </cell>
          <cell r="AH100">
            <v>90</v>
          </cell>
          <cell r="AI100">
            <v>86</v>
          </cell>
          <cell r="AJ100">
            <v>90</v>
          </cell>
          <cell r="AK100">
            <v>90</v>
          </cell>
          <cell r="AL100">
            <v>88</v>
          </cell>
          <cell r="AM100">
            <v>96</v>
          </cell>
          <cell r="AN100">
            <v>89</v>
          </cell>
          <cell r="AO100">
            <v>92</v>
          </cell>
          <cell r="AP100">
            <v>0</v>
          </cell>
          <cell r="AQ100">
            <v>82.15384615384616</v>
          </cell>
        </row>
        <row r="101">
          <cell r="A101">
            <v>94</v>
          </cell>
          <cell r="B101" t="str">
            <v>9999854872</v>
          </cell>
          <cell r="C101" t="str">
            <v>3-17-06-21-016-094-3</v>
          </cell>
          <cell r="D101" t="str">
            <v>Risma Andriani</v>
          </cell>
          <cell r="E101" t="str">
            <v>IPA</v>
          </cell>
          <cell r="F101" t="str">
            <v>Biologi</v>
          </cell>
          <cell r="G101">
            <v>64</v>
          </cell>
          <cell r="H101">
            <v>28</v>
          </cell>
          <cell r="I101">
            <v>35</v>
          </cell>
          <cell r="J101">
            <v>57.5</v>
          </cell>
          <cell r="K101">
            <v>184.5</v>
          </cell>
          <cell r="L101" t="str">
            <v>Cukup</v>
          </cell>
          <cell r="M101" t="str">
            <v>Kurang</v>
          </cell>
          <cell r="N101" t="str">
            <v>Kurang</v>
          </cell>
          <cell r="O101" t="str">
            <v>Cukup</v>
          </cell>
          <cell r="P101">
            <v>89</v>
          </cell>
          <cell r="Q101">
            <v>84.25</v>
          </cell>
          <cell r="R101">
            <v>87.25</v>
          </cell>
          <cell r="S101">
            <v>85.75</v>
          </cell>
          <cell r="T101">
            <v>83.5</v>
          </cell>
          <cell r="U101">
            <v>83.5</v>
          </cell>
          <cell r="V101">
            <v>83.25</v>
          </cell>
          <cell r="W101">
            <v>83.25</v>
          </cell>
          <cell r="X101">
            <v>84.5</v>
          </cell>
          <cell r="Y101">
            <v>95</v>
          </cell>
          <cell r="Z101">
            <v>84.5</v>
          </cell>
          <cell r="AA101">
            <v>91.5</v>
          </cell>
          <cell r="AB101">
            <v>0</v>
          </cell>
          <cell r="AC101">
            <v>79.634615384615387</v>
          </cell>
          <cell r="AD101">
            <v>78</v>
          </cell>
          <cell r="AE101">
            <v>92</v>
          </cell>
          <cell r="AF101">
            <v>85</v>
          </cell>
          <cell r="AG101">
            <v>89</v>
          </cell>
          <cell r="AH101">
            <v>86</v>
          </cell>
          <cell r="AI101">
            <v>86</v>
          </cell>
          <cell r="AJ101">
            <v>82</v>
          </cell>
          <cell r="AK101">
            <v>82</v>
          </cell>
          <cell r="AL101">
            <v>90</v>
          </cell>
          <cell r="AM101">
            <v>96</v>
          </cell>
          <cell r="AN101">
            <v>81</v>
          </cell>
          <cell r="AO101">
            <v>97</v>
          </cell>
          <cell r="AP101">
            <v>0</v>
          </cell>
          <cell r="AQ101">
            <v>80.307692307692307</v>
          </cell>
        </row>
        <row r="102">
          <cell r="A102">
            <v>95</v>
          </cell>
          <cell r="B102" t="str">
            <v>9995328627</v>
          </cell>
          <cell r="C102" t="str">
            <v>3-17-06-21-016-095-2</v>
          </cell>
          <cell r="D102" t="str">
            <v>Rizka Luthfiya</v>
          </cell>
          <cell r="E102" t="str">
            <v>IPA</v>
          </cell>
          <cell r="F102" t="str">
            <v>Biologi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 t="str">
            <v>Kurang</v>
          </cell>
          <cell r="M102" t="str">
            <v>Kurang</v>
          </cell>
          <cell r="N102" t="str">
            <v>Kurang</v>
          </cell>
          <cell r="O102" t="str">
            <v>Kurang</v>
          </cell>
          <cell r="P102">
            <v>82.5</v>
          </cell>
          <cell r="Q102">
            <v>81.75</v>
          </cell>
          <cell r="R102">
            <v>83.5</v>
          </cell>
          <cell r="S102">
            <v>82.25</v>
          </cell>
          <cell r="T102">
            <v>82.5</v>
          </cell>
          <cell r="U102">
            <v>80.75</v>
          </cell>
          <cell r="V102">
            <v>81</v>
          </cell>
          <cell r="W102">
            <v>83.5</v>
          </cell>
          <cell r="X102">
            <v>82.25</v>
          </cell>
          <cell r="Y102">
            <v>92</v>
          </cell>
          <cell r="Z102">
            <v>89.25</v>
          </cell>
          <cell r="AA102">
            <v>81.75</v>
          </cell>
          <cell r="AB102">
            <v>0</v>
          </cell>
          <cell r="AC102">
            <v>77.15384615384616</v>
          </cell>
          <cell r="AD102">
            <v>80</v>
          </cell>
          <cell r="AE102">
            <v>88</v>
          </cell>
          <cell r="AF102">
            <v>80</v>
          </cell>
          <cell r="AG102">
            <v>85</v>
          </cell>
          <cell r="AH102">
            <v>85</v>
          </cell>
          <cell r="AI102">
            <v>84</v>
          </cell>
          <cell r="AJ102">
            <v>82</v>
          </cell>
          <cell r="AK102">
            <v>82</v>
          </cell>
          <cell r="AL102">
            <v>88</v>
          </cell>
          <cell r="AM102">
            <v>98</v>
          </cell>
          <cell r="AN102">
            <v>81</v>
          </cell>
          <cell r="AO102">
            <v>83</v>
          </cell>
          <cell r="AP102">
            <v>0</v>
          </cell>
          <cell r="AQ102">
            <v>78.15384615384616</v>
          </cell>
        </row>
        <row r="103">
          <cell r="A103">
            <v>96</v>
          </cell>
          <cell r="B103" t="str">
            <v>0009148901</v>
          </cell>
          <cell r="C103" t="str">
            <v>3-17-06-21-016-096-9</v>
          </cell>
          <cell r="D103" t="str">
            <v>Rizka Wahyuli</v>
          </cell>
          <cell r="E103" t="str">
            <v>IPA</v>
          </cell>
          <cell r="F103" t="str">
            <v>Biologi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Kurang</v>
          </cell>
          <cell r="M103" t="str">
            <v>Kurang</v>
          </cell>
          <cell r="N103" t="str">
            <v>Kurang</v>
          </cell>
          <cell r="O103" t="str">
            <v>Kurang</v>
          </cell>
          <cell r="P103">
            <v>87.25</v>
          </cell>
          <cell r="Q103">
            <v>82.25</v>
          </cell>
          <cell r="R103">
            <v>85.5</v>
          </cell>
          <cell r="S103">
            <v>85.25</v>
          </cell>
          <cell r="T103">
            <v>82.5</v>
          </cell>
          <cell r="U103">
            <v>83.25</v>
          </cell>
          <cell r="V103">
            <v>83.5</v>
          </cell>
          <cell r="W103">
            <v>84</v>
          </cell>
          <cell r="X103">
            <v>83.5</v>
          </cell>
          <cell r="Y103">
            <v>93</v>
          </cell>
          <cell r="Z103">
            <v>89.75</v>
          </cell>
          <cell r="AA103">
            <v>86</v>
          </cell>
          <cell r="AB103">
            <v>0</v>
          </cell>
          <cell r="AC103">
            <v>78.90384615384616</v>
          </cell>
          <cell r="AD103">
            <v>84</v>
          </cell>
          <cell r="AE103">
            <v>94</v>
          </cell>
          <cell r="AF103">
            <v>86</v>
          </cell>
          <cell r="AG103">
            <v>87</v>
          </cell>
          <cell r="AH103">
            <v>90</v>
          </cell>
          <cell r="AI103">
            <v>84</v>
          </cell>
          <cell r="AJ103">
            <v>86</v>
          </cell>
          <cell r="AK103">
            <v>90</v>
          </cell>
          <cell r="AL103">
            <v>88</v>
          </cell>
          <cell r="AM103">
            <v>97</v>
          </cell>
          <cell r="AN103">
            <v>85</v>
          </cell>
          <cell r="AO103">
            <v>93</v>
          </cell>
          <cell r="AP103">
            <v>0</v>
          </cell>
          <cell r="AQ103">
            <v>81.84615384615384</v>
          </cell>
        </row>
        <row r="104">
          <cell r="A104">
            <v>97</v>
          </cell>
          <cell r="B104" t="str">
            <v>9990606023</v>
          </cell>
          <cell r="C104" t="str">
            <v>3-17-06-21-016-097-8</v>
          </cell>
          <cell r="D104" t="str">
            <v>Roni Pebrian</v>
          </cell>
          <cell r="E104" t="str">
            <v>IPA</v>
          </cell>
          <cell r="F104" t="str">
            <v>Biologi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 t="str">
            <v>Kurang</v>
          </cell>
          <cell r="M104" t="str">
            <v>Kurang</v>
          </cell>
          <cell r="N104" t="str">
            <v>Kurang</v>
          </cell>
          <cell r="O104" t="str">
            <v>Kurang</v>
          </cell>
          <cell r="P104">
            <v>88.5</v>
          </cell>
          <cell r="Q104">
            <v>85.25</v>
          </cell>
          <cell r="R104">
            <v>86.75</v>
          </cell>
          <cell r="S104">
            <v>87</v>
          </cell>
          <cell r="T104">
            <v>83.75</v>
          </cell>
          <cell r="U104">
            <v>82</v>
          </cell>
          <cell r="V104">
            <v>84.75</v>
          </cell>
          <cell r="W104">
            <v>81</v>
          </cell>
          <cell r="X104">
            <v>86.25</v>
          </cell>
          <cell r="Y104">
            <v>94</v>
          </cell>
          <cell r="Z104">
            <v>93</v>
          </cell>
          <cell r="AA104">
            <v>92.5</v>
          </cell>
          <cell r="AB104">
            <v>0</v>
          </cell>
          <cell r="AC104">
            <v>80.365384615384613</v>
          </cell>
          <cell r="AD104">
            <v>84</v>
          </cell>
          <cell r="AE104">
            <v>94</v>
          </cell>
          <cell r="AF104">
            <v>85</v>
          </cell>
          <cell r="AG104">
            <v>88</v>
          </cell>
          <cell r="AH104">
            <v>88</v>
          </cell>
          <cell r="AI104">
            <v>86</v>
          </cell>
          <cell r="AJ104">
            <v>90</v>
          </cell>
          <cell r="AK104">
            <v>90</v>
          </cell>
          <cell r="AL104">
            <v>94</v>
          </cell>
          <cell r="AM104">
            <v>96</v>
          </cell>
          <cell r="AN104">
            <v>92</v>
          </cell>
          <cell r="AO104">
            <v>97</v>
          </cell>
          <cell r="AP104">
            <v>0</v>
          </cell>
          <cell r="AQ104">
            <v>83.384615384615387</v>
          </cell>
        </row>
        <row r="105">
          <cell r="A105">
            <v>98</v>
          </cell>
          <cell r="B105" t="str">
            <v>9980123374</v>
          </cell>
          <cell r="C105" t="str">
            <v>3-17-06-21-016-098-7</v>
          </cell>
          <cell r="D105" t="str">
            <v>Safwani</v>
          </cell>
          <cell r="E105" t="str">
            <v>IPA</v>
          </cell>
          <cell r="F105" t="str">
            <v>Biologi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 t="str">
            <v>Kurang</v>
          </cell>
          <cell r="M105" t="str">
            <v>Kurang</v>
          </cell>
          <cell r="N105" t="str">
            <v>Kurang</v>
          </cell>
          <cell r="O105" t="str">
            <v>Kurang</v>
          </cell>
          <cell r="P105">
            <v>91.75</v>
          </cell>
          <cell r="Q105">
            <v>82.75</v>
          </cell>
          <cell r="R105">
            <v>89.5</v>
          </cell>
          <cell r="S105">
            <v>92.25</v>
          </cell>
          <cell r="T105">
            <v>87</v>
          </cell>
          <cell r="U105">
            <v>88.5</v>
          </cell>
          <cell r="V105">
            <v>87.25</v>
          </cell>
          <cell r="W105">
            <v>85</v>
          </cell>
          <cell r="X105">
            <v>90.25</v>
          </cell>
          <cell r="Y105">
            <v>94.5</v>
          </cell>
          <cell r="Z105">
            <v>88.75</v>
          </cell>
          <cell r="AA105">
            <v>91.25</v>
          </cell>
          <cell r="AB105">
            <v>0</v>
          </cell>
          <cell r="AC105">
            <v>82.211538461538467</v>
          </cell>
          <cell r="AD105">
            <v>86</v>
          </cell>
          <cell r="AE105">
            <v>92</v>
          </cell>
          <cell r="AF105">
            <v>88</v>
          </cell>
          <cell r="AG105">
            <v>94</v>
          </cell>
          <cell r="AH105">
            <v>89</v>
          </cell>
          <cell r="AI105">
            <v>86</v>
          </cell>
          <cell r="AJ105">
            <v>86</v>
          </cell>
          <cell r="AK105">
            <v>88</v>
          </cell>
          <cell r="AL105">
            <v>90</v>
          </cell>
          <cell r="AM105">
            <v>96</v>
          </cell>
          <cell r="AN105">
            <v>81</v>
          </cell>
          <cell r="AO105">
            <v>94</v>
          </cell>
          <cell r="AP105">
            <v>0</v>
          </cell>
          <cell r="AQ105">
            <v>82.307692307692307</v>
          </cell>
        </row>
        <row r="106">
          <cell r="A106">
            <v>99</v>
          </cell>
          <cell r="B106" t="str">
            <v>0009353476</v>
          </cell>
          <cell r="C106" t="str">
            <v>3-17-06-21-016-099-6</v>
          </cell>
          <cell r="D106" t="str">
            <v>Sapura</v>
          </cell>
          <cell r="E106" t="str">
            <v>IPA</v>
          </cell>
          <cell r="F106" t="str">
            <v>Biologi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 t="str">
            <v>Kurang</v>
          </cell>
          <cell r="M106" t="str">
            <v>Kurang</v>
          </cell>
          <cell r="N106" t="str">
            <v>Kurang</v>
          </cell>
          <cell r="O106" t="str">
            <v>Kurang</v>
          </cell>
          <cell r="P106">
            <v>84</v>
          </cell>
          <cell r="Q106">
            <v>83.25</v>
          </cell>
          <cell r="R106">
            <v>84.25</v>
          </cell>
          <cell r="S106">
            <v>88</v>
          </cell>
          <cell r="T106">
            <v>82.75</v>
          </cell>
          <cell r="U106">
            <v>83.5</v>
          </cell>
          <cell r="V106">
            <v>85</v>
          </cell>
          <cell r="W106">
            <v>83.75</v>
          </cell>
          <cell r="X106">
            <v>84.25</v>
          </cell>
          <cell r="Y106">
            <v>92.75</v>
          </cell>
          <cell r="Z106">
            <v>82.25</v>
          </cell>
          <cell r="AA106">
            <v>86.5</v>
          </cell>
          <cell r="AB106">
            <v>0</v>
          </cell>
          <cell r="AC106">
            <v>78.480769230769226</v>
          </cell>
          <cell r="AD106">
            <v>84</v>
          </cell>
          <cell r="AE106">
            <v>88</v>
          </cell>
          <cell r="AF106">
            <v>82</v>
          </cell>
          <cell r="AG106">
            <v>88</v>
          </cell>
          <cell r="AH106">
            <v>88</v>
          </cell>
          <cell r="AI106">
            <v>84</v>
          </cell>
          <cell r="AJ106">
            <v>82</v>
          </cell>
          <cell r="AK106">
            <v>84</v>
          </cell>
          <cell r="AL106">
            <v>88</v>
          </cell>
          <cell r="AM106">
            <v>96</v>
          </cell>
          <cell r="AN106">
            <v>81</v>
          </cell>
          <cell r="AO106">
            <v>90</v>
          </cell>
          <cell r="AP106">
            <v>0</v>
          </cell>
          <cell r="AQ106">
            <v>79.615384615384613</v>
          </cell>
        </row>
        <row r="107">
          <cell r="A107">
            <v>100</v>
          </cell>
          <cell r="B107" t="str">
            <v>0006142347</v>
          </cell>
          <cell r="C107" t="str">
            <v>3-17-06-21-016-100-5</v>
          </cell>
          <cell r="D107" t="str">
            <v>Veni Imarni Asda</v>
          </cell>
          <cell r="E107" t="str">
            <v>IPA</v>
          </cell>
          <cell r="F107" t="str">
            <v>Biologi</v>
          </cell>
          <cell r="G107">
            <v>64</v>
          </cell>
          <cell r="H107">
            <v>56</v>
          </cell>
          <cell r="I107">
            <v>22.5</v>
          </cell>
          <cell r="J107">
            <v>62.5</v>
          </cell>
          <cell r="K107">
            <v>205</v>
          </cell>
          <cell r="L107" t="str">
            <v>Cukup</v>
          </cell>
          <cell r="M107" t="str">
            <v>Cukup</v>
          </cell>
          <cell r="N107" t="str">
            <v>Kurang</v>
          </cell>
          <cell r="O107" t="str">
            <v>Cukup</v>
          </cell>
          <cell r="P107">
            <v>84</v>
          </cell>
          <cell r="Q107">
            <v>81.75</v>
          </cell>
          <cell r="R107">
            <v>85.5</v>
          </cell>
          <cell r="S107">
            <v>87.75</v>
          </cell>
          <cell r="T107">
            <v>82.5</v>
          </cell>
          <cell r="U107">
            <v>80.75</v>
          </cell>
          <cell r="V107">
            <v>82.5</v>
          </cell>
          <cell r="W107">
            <v>81.75</v>
          </cell>
          <cell r="X107">
            <v>84</v>
          </cell>
          <cell r="Y107">
            <v>92</v>
          </cell>
          <cell r="Z107">
            <v>85.5</v>
          </cell>
          <cell r="AA107">
            <v>88.75</v>
          </cell>
          <cell r="AB107">
            <v>0</v>
          </cell>
          <cell r="AC107">
            <v>78.211538461538467</v>
          </cell>
          <cell r="AD107">
            <v>84</v>
          </cell>
          <cell r="AE107">
            <v>94</v>
          </cell>
          <cell r="AF107">
            <v>89</v>
          </cell>
          <cell r="AG107">
            <v>89</v>
          </cell>
          <cell r="AH107">
            <v>90</v>
          </cell>
          <cell r="AI107">
            <v>88</v>
          </cell>
          <cell r="AJ107">
            <v>90</v>
          </cell>
          <cell r="AK107">
            <v>90</v>
          </cell>
          <cell r="AL107">
            <v>92</v>
          </cell>
          <cell r="AM107">
            <v>98</v>
          </cell>
          <cell r="AN107">
            <v>85</v>
          </cell>
          <cell r="AO107">
            <v>91</v>
          </cell>
          <cell r="AP107">
            <v>0</v>
          </cell>
          <cell r="AQ107">
            <v>83.07692307692308</v>
          </cell>
        </row>
        <row r="108">
          <cell r="A108">
            <v>101</v>
          </cell>
          <cell r="B108" t="str">
            <v>9998061595</v>
          </cell>
          <cell r="C108" t="str">
            <v>3-17-06-21-016-101-4</v>
          </cell>
          <cell r="D108" t="str">
            <v>Yulianda</v>
          </cell>
          <cell r="E108" t="str">
            <v>IPA</v>
          </cell>
          <cell r="F108" t="str">
            <v>Biologi</v>
          </cell>
          <cell r="G108">
            <v>68</v>
          </cell>
          <cell r="H108">
            <v>54</v>
          </cell>
          <cell r="I108">
            <v>20</v>
          </cell>
          <cell r="J108">
            <v>37.5</v>
          </cell>
          <cell r="K108">
            <v>179.5</v>
          </cell>
          <cell r="L108" t="str">
            <v>Cukup</v>
          </cell>
          <cell r="M108" t="str">
            <v>Kurang</v>
          </cell>
          <cell r="N108" t="str">
            <v>Kurang</v>
          </cell>
          <cell r="O108" t="str">
            <v>Kurang</v>
          </cell>
          <cell r="P108">
            <v>90.75</v>
          </cell>
          <cell r="Q108">
            <v>83.5</v>
          </cell>
          <cell r="R108">
            <v>91.5</v>
          </cell>
          <cell r="S108">
            <v>90.75</v>
          </cell>
          <cell r="T108">
            <v>91</v>
          </cell>
          <cell r="U108">
            <v>84</v>
          </cell>
          <cell r="V108">
            <v>88.25</v>
          </cell>
          <cell r="W108">
            <v>84.75</v>
          </cell>
          <cell r="X108">
            <v>86.75</v>
          </cell>
          <cell r="Y108">
            <v>93</v>
          </cell>
          <cell r="Z108">
            <v>90</v>
          </cell>
          <cell r="AA108">
            <v>92.75</v>
          </cell>
          <cell r="AB108">
            <v>0</v>
          </cell>
          <cell r="AC108">
            <v>82.07692307692308</v>
          </cell>
          <cell r="AD108">
            <v>82</v>
          </cell>
          <cell r="AE108">
            <v>94</v>
          </cell>
          <cell r="AF108">
            <v>87</v>
          </cell>
          <cell r="AG108">
            <v>92</v>
          </cell>
          <cell r="AH108">
            <v>92</v>
          </cell>
          <cell r="AI108">
            <v>86</v>
          </cell>
          <cell r="AJ108">
            <v>88</v>
          </cell>
          <cell r="AK108">
            <v>90</v>
          </cell>
          <cell r="AL108">
            <v>94</v>
          </cell>
          <cell r="AM108">
            <v>97</v>
          </cell>
          <cell r="AN108">
            <v>81</v>
          </cell>
          <cell r="AO108">
            <v>95</v>
          </cell>
          <cell r="AP108">
            <v>0</v>
          </cell>
          <cell r="AQ108">
            <v>82.92307692307692</v>
          </cell>
        </row>
        <row r="109">
          <cell r="A109">
            <v>102</v>
          </cell>
          <cell r="B109" t="str">
            <v>9994013152</v>
          </cell>
          <cell r="C109" t="str">
            <v>3-17-06-21-016-102-3</v>
          </cell>
          <cell r="D109" t="str">
            <v>Yuni Mutiara</v>
          </cell>
          <cell r="E109" t="str">
            <v>IPA</v>
          </cell>
          <cell r="F109" t="str">
            <v>Biologi</v>
          </cell>
          <cell r="G109">
            <v>58</v>
          </cell>
          <cell r="H109">
            <v>30</v>
          </cell>
          <cell r="I109">
            <v>22.5</v>
          </cell>
          <cell r="J109">
            <v>45</v>
          </cell>
          <cell r="K109">
            <v>155.5</v>
          </cell>
          <cell r="L109" t="str">
            <v>Cukup</v>
          </cell>
          <cell r="M109" t="str">
            <v>Kurang</v>
          </cell>
          <cell r="N109" t="str">
            <v>Kurang</v>
          </cell>
          <cell r="O109" t="str">
            <v>Kurang</v>
          </cell>
          <cell r="P109">
            <v>91.75</v>
          </cell>
          <cell r="Q109">
            <v>82.25</v>
          </cell>
          <cell r="R109">
            <v>85.75</v>
          </cell>
          <cell r="S109">
            <v>86.75</v>
          </cell>
          <cell r="T109">
            <v>82.25</v>
          </cell>
          <cell r="U109">
            <v>83</v>
          </cell>
          <cell r="V109">
            <v>83.5</v>
          </cell>
          <cell r="W109">
            <v>83</v>
          </cell>
          <cell r="X109">
            <v>86.5</v>
          </cell>
          <cell r="Y109">
            <v>93</v>
          </cell>
          <cell r="Z109">
            <v>82.75</v>
          </cell>
          <cell r="AA109">
            <v>89</v>
          </cell>
          <cell r="AB109">
            <v>0</v>
          </cell>
          <cell r="AC109">
            <v>79.192307692307693</v>
          </cell>
          <cell r="AD109">
            <v>82</v>
          </cell>
          <cell r="AE109">
            <v>88</v>
          </cell>
          <cell r="AF109">
            <v>83</v>
          </cell>
          <cell r="AG109">
            <v>88</v>
          </cell>
          <cell r="AH109">
            <v>84</v>
          </cell>
          <cell r="AI109">
            <v>84</v>
          </cell>
          <cell r="AJ109">
            <v>86</v>
          </cell>
          <cell r="AK109">
            <v>84</v>
          </cell>
          <cell r="AL109">
            <v>92</v>
          </cell>
          <cell r="AM109">
            <v>96</v>
          </cell>
          <cell r="AN109">
            <v>81</v>
          </cell>
          <cell r="AO109">
            <v>92</v>
          </cell>
          <cell r="AP109">
            <v>0</v>
          </cell>
          <cell r="AQ109">
            <v>80</v>
          </cell>
        </row>
        <row r="110">
          <cell r="A110">
            <v>103</v>
          </cell>
          <cell r="B110" t="str">
            <v>9976041813</v>
          </cell>
          <cell r="C110" t="str">
            <v>3-17-06-21-016-103-2</v>
          </cell>
          <cell r="D110" t="str">
            <v>Yurizah</v>
          </cell>
          <cell r="E110" t="str">
            <v>IPA</v>
          </cell>
          <cell r="F110" t="str">
            <v>Biologi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 t="str">
            <v>Kurang</v>
          </cell>
          <cell r="M110" t="str">
            <v>Kurang</v>
          </cell>
          <cell r="N110" t="str">
            <v>Kurang</v>
          </cell>
          <cell r="O110" t="str">
            <v>Kurang</v>
          </cell>
          <cell r="P110">
            <v>88.25</v>
          </cell>
          <cell r="Q110">
            <v>81.75</v>
          </cell>
          <cell r="R110">
            <v>84.5</v>
          </cell>
          <cell r="S110">
            <v>86.75</v>
          </cell>
          <cell r="T110">
            <v>82.25</v>
          </cell>
          <cell r="U110">
            <v>83</v>
          </cell>
          <cell r="V110">
            <v>83.5</v>
          </cell>
          <cell r="W110">
            <v>82.75</v>
          </cell>
          <cell r="X110">
            <v>82.75</v>
          </cell>
          <cell r="Y110">
            <v>95</v>
          </cell>
          <cell r="Z110">
            <v>86.75</v>
          </cell>
          <cell r="AA110">
            <v>87</v>
          </cell>
          <cell r="AB110">
            <v>0</v>
          </cell>
          <cell r="AC110">
            <v>78.788461538461533</v>
          </cell>
          <cell r="AD110">
            <v>86</v>
          </cell>
          <cell r="AE110">
            <v>92</v>
          </cell>
          <cell r="AF110">
            <v>83</v>
          </cell>
          <cell r="AG110">
            <v>89</v>
          </cell>
          <cell r="AH110">
            <v>85</v>
          </cell>
          <cell r="AI110">
            <v>84</v>
          </cell>
          <cell r="AJ110">
            <v>82</v>
          </cell>
          <cell r="AK110">
            <v>83</v>
          </cell>
          <cell r="AL110">
            <v>88</v>
          </cell>
          <cell r="AM110">
            <v>96</v>
          </cell>
          <cell r="AN110">
            <v>81</v>
          </cell>
          <cell r="AO110">
            <v>90</v>
          </cell>
          <cell r="AP110">
            <v>0</v>
          </cell>
          <cell r="AQ110">
            <v>79.92307692307692</v>
          </cell>
        </row>
        <row r="111">
          <cell r="A111">
            <v>104</v>
          </cell>
          <cell r="B111" t="str">
            <v>9981626339</v>
          </cell>
          <cell r="C111" t="str">
            <v>3-17-06-21-016-104-9</v>
          </cell>
          <cell r="D111" t="str">
            <v>Zukri Raujan</v>
          </cell>
          <cell r="E111" t="str">
            <v>IPA</v>
          </cell>
          <cell r="F111" t="str">
            <v>Biologi</v>
          </cell>
          <cell r="G111">
            <v>54</v>
          </cell>
          <cell r="H111">
            <v>38</v>
          </cell>
          <cell r="I111">
            <v>25</v>
          </cell>
          <cell r="J111">
            <v>52.5</v>
          </cell>
          <cell r="K111">
            <v>169.5</v>
          </cell>
          <cell r="L111" t="str">
            <v>Kurang</v>
          </cell>
          <cell r="M111" t="str">
            <v>Kurang</v>
          </cell>
          <cell r="N111" t="str">
            <v>Kurang</v>
          </cell>
          <cell r="O111" t="str">
            <v>Kurang</v>
          </cell>
          <cell r="P111">
            <v>92</v>
          </cell>
          <cell r="Q111">
            <v>85</v>
          </cell>
          <cell r="R111">
            <v>89.5</v>
          </cell>
          <cell r="S111">
            <v>90.25</v>
          </cell>
          <cell r="T111">
            <v>85.5</v>
          </cell>
          <cell r="U111">
            <v>84</v>
          </cell>
          <cell r="V111">
            <v>84.5</v>
          </cell>
          <cell r="W111">
            <v>82</v>
          </cell>
          <cell r="X111">
            <v>88</v>
          </cell>
          <cell r="Y111">
            <v>96</v>
          </cell>
          <cell r="Z111">
            <v>91.75</v>
          </cell>
          <cell r="AA111">
            <v>91</v>
          </cell>
          <cell r="AB111">
            <v>0</v>
          </cell>
          <cell r="AC111">
            <v>81.5</v>
          </cell>
          <cell r="AD111">
            <v>90</v>
          </cell>
          <cell r="AE111">
            <v>90</v>
          </cell>
          <cell r="AF111">
            <v>86</v>
          </cell>
          <cell r="AG111">
            <v>91</v>
          </cell>
          <cell r="AH111">
            <v>85</v>
          </cell>
          <cell r="AI111">
            <v>86</v>
          </cell>
          <cell r="AJ111">
            <v>86</v>
          </cell>
          <cell r="AK111">
            <v>84</v>
          </cell>
          <cell r="AL111">
            <v>88</v>
          </cell>
          <cell r="AM111">
            <v>96</v>
          </cell>
          <cell r="AN111">
            <v>88</v>
          </cell>
          <cell r="AO111">
            <v>95</v>
          </cell>
          <cell r="AP111">
            <v>0</v>
          </cell>
          <cell r="AQ111">
            <v>81.92307692307692</v>
          </cell>
        </row>
        <row r="112">
          <cell r="A112">
            <v>105</v>
          </cell>
          <cell r="B112" t="str">
            <v>9990700077</v>
          </cell>
          <cell r="C112" t="str">
            <v>3-17-06-21-016-105-8</v>
          </cell>
          <cell r="D112" t="str">
            <v>Ahlun Nazar</v>
          </cell>
          <cell r="E112" t="str">
            <v>IPS</v>
          </cell>
          <cell r="F112" t="str">
            <v>Ekonomi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 t="str">
            <v>Kurang</v>
          </cell>
          <cell r="M112" t="str">
            <v>Kurang</v>
          </cell>
          <cell r="N112" t="str">
            <v>Kurang</v>
          </cell>
          <cell r="O112" t="str">
            <v>Kurang</v>
          </cell>
          <cell r="P112">
            <v>85</v>
          </cell>
          <cell r="Q112">
            <v>79</v>
          </cell>
          <cell r="R112">
            <v>83</v>
          </cell>
          <cell r="S112">
            <v>82.75</v>
          </cell>
          <cell r="T112">
            <v>81.75</v>
          </cell>
          <cell r="U112">
            <v>86.5</v>
          </cell>
          <cell r="V112">
            <v>83.25</v>
          </cell>
          <cell r="W112">
            <v>82.25</v>
          </cell>
          <cell r="X112">
            <v>82.75</v>
          </cell>
          <cell r="Y112">
            <v>91.5</v>
          </cell>
          <cell r="Z112">
            <v>88</v>
          </cell>
          <cell r="AA112">
            <v>89</v>
          </cell>
          <cell r="AB112">
            <v>83</v>
          </cell>
          <cell r="AC112">
            <v>84.442307692307693</v>
          </cell>
          <cell r="AD112">
            <v>80</v>
          </cell>
          <cell r="AE112">
            <v>88</v>
          </cell>
          <cell r="AF112">
            <v>81</v>
          </cell>
          <cell r="AG112">
            <v>85</v>
          </cell>
          <cell r="AH112">
            <v>84</v>
          </cell>
          <cell r="AI112">
            <v>86</v>
          </cell>
          <cell r="AJ112">
            <v>92</v>
          </cell>
          <cell r="AK112">
            <v>88</v>
          </cell>
          <cell r="AL112">
            <v>92</v>
          </cell>
          <cell r="AM112">
            <v>92</v>
          </cell>
          <cell r="AN112">
            <v>81</v>
          </cell>
          <cell r="AO112">
            <v>98</v>
          </cell>
          <cell r="AP112">
            <v>88</v>
          </cell>
          <cell r="AQ112">
            <v>87.307692307692307</v>
          </cell>
        </row>
        <row r="113">
          <cell r="A113">
            <v>106</v>
          </cell>
          <cell r="B113" t="str">
            <v>9990686586</v>
          </cell>
          <cell r="C113" t="str">
            <v>3-17-06-21-016-106-7</v>
          </cell>
          <cell r="D113" t="str">
            <v>Rajes Taruna Citra</v>
          </cell>
          <cell r="E113" t="str">
            <v>IPS</v>
          </cell>
          <cell r="F113" t="str">
            <v>Ekonomi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 t="str">
            <v>Kurang</v>
          </cell>
          <cell r="M113" t="str">
            <v>Kurang</v>
          </cell>
          <cell r="N113" t="str">
            <v>Kurang</v>
          </cell>
          <cell r="O113" t="str">
            <v>Kurang</v>
          </cell>
          <cell r="P113">
            <v>80.5</v>
          </cell>
          <cell r="Q113">
            <v>78.5</v>
          </cell>
          <cell r="R113">
            <v>79.75</v>
          </cell>
          <cell r="S113">
            <v>81.5</v>
          </cell>
          <cell r="T113">
            <v>78.5</v>
          </cell>
          <cell r="U113">
            <v>81</v>
          </cell>
          <cell r="V113">
            <v>82.25</v>
          </cell>
          <cell r="W113">
            <v>80.75</v>
          </cell>
          <cell r="X113">
            <v>80.25</v>
          </cell>
          <cell r="Y113">
            <v>91.5</v>
          </cell>
          <cell r="Z113">
            <v>92.25</v>
          </cell>
          <cell r="AA113">
            <v>83.25</v>
          </cell>
          <cell r="AB113">
            <v>78.5</v>
          </cell>
          <cell r="AC113">
            <v>82.192307692307693</v>
          </cell>
          <cell r="AD113">
            <v>80</v>
          </cell>
          <cell r="AE113">
            <v>90</v>
          </cell>
          <cell r="AF113">
            <v>76</v>
          </cell>
          <cell r="AG113">
            <v>80</v>
          </cell>
          <cell r="AH113">
            <v>80</v>
          </cell>
          <cell r="AI113">
            <v>82</v>
          </cell>
          <cell r="AJ113">
            <v>78</v>
          </cell>
          <cell r="AK113">
            <v>82</v>
          </cell>
          <cell r="AL113">
            <v>90</v>
          </cell>
          <cell r="AM113">
            <v>93</v>
          </cell>
          <cell r="AN113">
            <v>90</v>
          </cell>
          <cell r="AO113">
            <v>84</v>
          </cell>
          <cell r="AP113">
            <v>84</v>
          </cell>
          <cell r="AQ113">
            <v>83.769230769230774</v>
          </cell>
        </row>
        <row r="114">
          <cell r="A114">
            <v>107</v>
          </cell>
          <cell r="B114" t="str">
            <v>9999727404</v>
          </cell>
          <cell r="C114" t="str">
            <v>3-17-06-21-016-107-6</v>
          </cell>
          <cell r="D114" t="str">
            <v>Supri Sunarma</v>
          </cell>
          <cell r="E114" t="str">
            <v>IPS</v>
          </cell>
          <cell r="F114" t="str">
            <v>Ekonomi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 t="str">
            <v>Kurang</v>
          </cell>
          <cell r="M114" t="str">
            <v>Kurang</v>
          </cell>
          <cell r="N114" t="str">
            <v>Kurang</v>
          </cell>
          <cell r="O114" t="str">
            <v>Kurang</v>
          </cell>
          <cell r="P114">
            <v>83</v>
          </cell>
          <cell r="Q114">
            <v>78.75</v>
          </cell>
          <cell r="R114">
            <v>85.75</v>
          </cell>
          <cell r="S114">
            <v>83</v>
          </cell>
          <cell r="T114">
            <v>80.75</v>
          </cell>
          <cell r="U114">
            <v>88.75</v>
          </cell>
          <cell r="V114">
            <v>89</v>
          </cell>
          <cell r="W114">
            <v>84.75</v>
          </cell>
          <cell r="X114">
            <v>84.75</v>
          </cell>
          <cell r="Y114">
            <v>96.5</v>
          </cell>
          <cell r="Z114">
            <v>91</v>
          </cell>
          <cell r="AA114">
            <v>89.75</v>
          </cell>
          <cell r="AB114">
            <v>79.5</v>
          </cell>
          <cell r="AC114">
            <v>85.788461538461533</v>
          </cell>
          <cell r="AD114">
            <v>78</v>
          </cell>
          <cell r="AE114">
            <v>92</v>
          </cell>
          <cell r="AF114">
            <v>85</v>
          </cell>
          <cell r="AG114">
            <v>86</v>
          </cell>
          <cell r="AH114">
            <v>83</v>
          </cell>
          <cell r="AI114">
            <v>90</v>
          </cell>
          <cell r="AJ114">
            <v>85</v>
          </cell>
          <cell r="AK114">
            <v>86</v>
          </cell>
          <cell r="AL114">
            <v>92</v>
          </cell>
          <cell r="AM114">
            <v>96</v>
          </cell>
          <cell r="AN114">
            <v>90</v>
          </cell>
          <cell r="AO114">
            <v>93</v>
          </cell>
          <cell r="AP114">
            <v>87</v>
          </cell>
          <cell r="AQ114">
            <v>87.92307692307692</v>
          </cell>
        </row>
        <row r="115">
          <cell r="A115">
            <v>108</v>
          </cell>
          <cell r="B115" t="str">
            <v>9970361621</v>
          </cell>
          <cell r="C115" t="str">
            <v>3-17-06-21-016-108-5</v>
          </cell>
          <cell r="D115" t="str">
            <v>AMIRUDDIN</v>
          </cell>
          <cell r="E115" t="str">
            <v>IPS</v>
          </cell>
          <cell r="F115" t="str">
            <v>Sosiologi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 t="str">
            <v>Kurang</v>
          </cell>
          <cell r="M115" t="str">
            <v>Kurang</v>
          </cell>
          <cell r="N115" t="str">
            <v>Kurang</v>
          </cell>
          <cell r="O115" t="str">
            <v>Kurang</v>
          </cell>
          <cell r="P115">
            <v>79.25</v>
          </cell>
          <cell r="Q115">
            <v>78.5</v>
          </cell>
          <cell r="R115">
            <v>79</v>
          </cell>
          <cell r="S115">
            <v>80.5</v>
          </cell>
          <cell r="T115">
            <v>79.25</v>
          </cell>
          <cell r="U115">
            <v>79.75</v>
          </cell>
          <cell r="V115">
            <v>81.75</v>
          </cell>
          <cell r="W115">
            <v>78.75</v>
          </cell>
          <cell r="X115">
            <v>83.25</v>
          </cell>
          <cell r="Y115">
            <v>90</v>
          </cell>
          <cell r="Z115">
            <v>83.25</v>
          </cell>
          <cell r="AA115">
            <v>81.25</v>
          </cell>
          <cell r="AB115">
            <v>77</v>
          </cell>
          <cell r="AC115">
            <v>80.884615384615387</v>
          </cell>
          <cell r="AD115">
            <v>78</v>
          </cell>
          <cell r="AE115">
            <v>88</v>
          </cell>
          <cell r="AF115">
            <v>83</v>
          </cell>
          <cell r="AG115">
            <v>80</v>
          </cell>
          <cell r="AH115">
            <v>82</v>
          </cell>
          <cell r="AI115">
            <v>88</v>
          </cell>
          <cell r="AJ115">
            <v>90</v>
          </cell>
          <cell r="AK115">
            <v>88</v>
          </cell>
          <cell r="AL115">
            <v>90</v>
          </cell>
          <cell r="AM115">
            <v>93</v>
          </cell>
          <cell r="AN115">
            <v>81</v>
          </cell>
          <cell r="AO115">
            <v>81</v>
          </cell>
          <cell r="AP115">
            <v>82</v>
          </cell>
          <cell r="AQ115">
            <v>84.92307692307692</v>
          </cell>
        </row>
        <row r="116">
          <cell r="A116">
            <v>109</v>
          </cell>
          <cell r="B116" t="str">
            <v>9991483829</v>
          </cell>
          <cell r="C116" t="str">
            <v>3-17-06-21-016-109-4</v>
          </cell>
          <cell r="D116" t="str">
            <v>Ariwandi</v>
          </cell>
          <cell r="E116" t="str">
            <v>IPS</v>
          </cell>
          <cell r="F116" t="str">
            <v>Sosiologi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 t="str">
            <v>Kurang</v>
          </cell>
          <cell r="M116" t="str">
            <v>Kurang</v>
          </cell>
          <cell r="N116" t="str">
            <v>Kurang</v>
          </cell>
          <cell r="O116" t="str">
            <v>Kurang</v>
          </cell>
          <cell r="P116">
            <v>79.75</v>
          </cell>
          <cell r="Q116">
            <v>80.25</v>
          </cell>
          <cell r="R116">
            <v>80.75</v>
          </cell>
          <cell r="S116">
            <v>82.25</v>
          </cell>
          <cell r="T116">
            <v>81.25</v>
          </cell>
          <cell r="U116">
            <v>87</v>
          </cell>
          <cell r="V116">
            <v>83.75</v>
          </cell>
          <cell r="W116">
            <v>79.25</v>
          </cell>
          <cell r="X116">
            <v>85.25</v>
          </cell>
          <cell r="Y116">
            <v>89.5</v>
          </cell>
          <cell r="Z116">
            <v>83.25</v>
          </cell>
          <cell r="AA116">
            <v>86</v>
          </cell>
          <cell r="AB116">
            <v>79</v>
          </cell>
          <cell r="AC116">
            <v>82.865384615384613</v>
          </cell>
          <cell r="AD116">
            <v>78</v>
          </cell>
          <cell r="AE116">
            <v>94</v>
          </cell>
          <cell r="AF116">
            <v>85</v>
          </cell>
          <cell r="AG116">
            <v>84</v>
          </cell>
          <cell r="AH116">
            <v>83</v>
          </cell>
          <cell r="AI116">
            <v>90</v>
          </cell>
          <cell r="AJ116">
            <v>88</v>
          </cell>
          <cell r="AK116">
            <v>88</v>
          </cell>
          <cell r="AL116">
            <v>86</v>
          </cell>
          <cell r="AM116">
            <v>96</v>
          </cell>
          <cell r="AN116">
            <v>81</v>
          </cell>
          <cell r="AO116">
            <v>88</v>
          </cell>
          <cell r="AP116">
            <v>85</v>
          </cell>
          <cell r="AQ116">
            <v>86.615384615384613</v>
          </cell>
        </row>
        <row r="117">
          <cell r="A117">
            <v>110</v>
          </cell>
          <cell r="B117" t="str">
            <v>9990606027</v>
          </cell>
          <cell r="C117" t="str">
            <v>3-17-06-21-016-110-3</v>
          </cell>
          <cell r="D117" t="str">
            <v>Dicky Andreansyah</v>
          </cell>
          <cell r="E117" t="str">
            <v>IPS</v>
          </cell>
          <cell r="F117" t="str">
            <v>Sosiologi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 t="str">
            <v>Kurang</v>
          </cell>
          <cell r="M117" t="str">
            <v>Kurang</v>
          </cell>
          <cell r="N117" t="str">
            <v>Kurang</v>
          </cell>
          <cell r="O117" t="str">
            <v>Kurang</v>
          </cell>
          <cell r="P117">
            <v>80.5</v>
          </cell>
          <cell r="Q117">
            <v>78.75</v>
          </cell>
          <cell r="R117">
            <v>87.25</v>
          </cell>
          <cell r="S117">
            <v>83</v>
          </cell>
          <cell r="T117">
            <v>80</v>
          </cell>
          <cell r="U117">
            <v>82.75</v>
          </cell>
          <cell r="V117">
            <v>82.25</v>
          </cell>
          <cell r="W117">
            <v>80.25</v>
          </cell>
          <cell r="X117">
            <v>83.75</v>
          </cell>
          <cell r="Y117">
            <v>94</v>
          </cell>
          <cell r="Z117">
            <v>83.25</v>
          </cell>
          <cell r="AA117">
            <v>90.5</v>
          </cell>
          <cell r="AB117">
            <v>79.5</v>
          </cell>
          <cell r="AC117">
            <v>83.519230769230774</v>
          </cell>
          <cell r="AD117">
            <v>78</v>
          </cell>
          <cell r="AE117">
            <v>94</v>
          </cell>
          <cell r="AF117">
            <v>81</v>
          </cell>
          <cell r="AG117">
            <v>80</v>
          </cell>
          <cell r="AH117">
            <v>82</v>
          </cell>
          <cell r="AI117">
            <v>90</v>
          </cell>
          <cell r="AJ117">
            <v>84</v>
          </cell>
          <cell r="AK117">
            <v>84</v>
          </cell>
          <cell r="AL117">
            <v>90</v>
          </cell>
          <cell r="AM117">
            <v>95</v>
          </cell>
          <cell r="AN117">
            <v>81</v>
          </cell>
          <cell r="AO117">
            <v>97</v>
          </cell>
          <cell r="AP117">
            <v>80</v>
          </cell>
          <cell r="AQ117">
            <v>85.84615384615384</v>
          </cell>
        </row>
        <row r="118">
          <cell r="A118">
            <v>111</v>
          </cell>
          <cell r="B118" t="str">
            <v>9999617972</v>
          </cell>
          <cell r="C118" t="str">
            <v>3-17-06-21-016-111-2</v>
          </cell>
          <cell r="D118" t="str">
            <v>Egi Rahman</v>
          </cell>
          <cell r="E118" t="str">
            <v>IPS</v>
          </cell>
          <cell r="F118" t="str">
            <v>Sosiologi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 t="str">
            <v>Kurang</v>
          </cell>
          <cell r="M118" t="str">
            <v>Kurang</v>
          </cell>
          <cell r="N118" t="str">
            <v>Kurang</v>
          </cell>
          <cell r="O118" t="str">
            <v>Kurang</v>
          </cell>
          <cell r="P118">
            <v>80.25</v>
          </cell>
          <cell r="Q118">
            <v>78.5</v>
          </cell>
          <cell r="R118">
            <v>82</v>
          </cell>
          <cell r="S118">
            <v>82.25</v>
          </cell>
          <cell r="T118">
            <v>79</v>
          </cell>
          <cell r="U118">
            <v>85.25</v>
          </cell>
          <cell r="V118">
            <v>82.75</v>
          </cell>
          <cell r="W118">
            <v>79.5</v>
          </cell>
          <cell r="X118">
            <v>82.5</v>
          </cell>
          <cell r="Y118">
            <v>91.75</v>
          </cell>
          <cell r="Z118">
            <v>85.25</v>
          </cell>
          <cell r="AA118">
            <v>87.25</v>
          </cell>
          <cell r="AB118">
            <v>77.25</v>
          </cell>
          <cell r="AC118">
            <v>82.57692307692308</v>
          </cell>
          <cell r="AD118">
            <v>78</v>
          </cell>
          <cell r="AE118">
            <v>94</v>
          </cell>
          <cell r="AF118">
            <v>75</v>
          </cell>
          <cell r="AG118">
            <v>80</v>
          </cell>
          <cell r="AH118">
            <v>80</v>
          </cell>
          <cell r="AI118">
            <v>86</v>
          </cell>
          <cell r="AJ118">
            <v>92</v>
          </cell>
          <cell r="AK118">
            <v>82</v>
          </cell>
          <cell r="AL118">
            <v>90</v>
          </cell>
          <cell r="AM118">
            <v>94</v>
          </cell>
          <cell r="AN118">
            <v>81</v>
          </cell>
          <cell r="AO118">
            <v>89</v>
          </cell>
          <cell r="AP118">
            <v>80</v>
          </cell>
          <cell r="AQ118">
            <v>84.692307692307693</v>
          </cell>
        </row>
        <row r="119">
          <cell r="A119">
            <v>112</v>
          </cell>
          <cell r="B119" t="str">
            <v>9980909946</v>
          </cell>
          <cell r="C119" t="str">
            <v>3-17-06-21-016-112-9</v>
          </cell>
          <cell r="D119" t="str">
            <v>Fardani</v>
          </cell>
          <cell r="E119" t="str">
            <v>IPS</v>
          </cell>
          <cell r="F119" t="str">
            <v>Sosiologi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 t="str">
            <v>Kurang</v>
          </cell>
          <cell r="M119" t="str">
            <v>Kurang</v>
          </cell>
          <cell r="N119" t="str">
            <v>Kurang</v>
          </cell>
          <cell r="O119" t="str">
            <v>Kurang</v>
          </cell>
          <cell r="P119">
            <v>79.25</v>
          </cell>
          <cell r="Q119">
            <v>78.25</v>
          </cell>
          <cell r="R119">
            <v>79.25</v>
          </cell>
          <cell r="S119">
            <v>80.5</v>
          </cell>
          <cell r="T119">
            <v>78.75</v>
          </cell>
          <cell r="U119">
            <v>83.25</v>
          </cell>
          <cell r="V119">
            <v>81.75</v>
          </cell>
          <cell r="W119">
            <v>80.25</v>
          </cell>
          <cell r="X119">
            <v>81.5</v>
          </cell>
          <cell r="Y119">
            <v>88.5</v>
          </cell>
          <cell r="Z119">
            <v>87.75</v>
          </cell>
          <cell r="AA119">
            <v>85</v>
          </cell>
          <cell r="AB119">
            <v>78</v>
          </cell>
          <cell r="AC119">
            <v>81.692307692307693</v>
          </cell>
          <cell r="AD119">
            <v>78</v>
          </cell>
          <cell r="AE119">
            <v>92</v>
          </cell>
          <cell r="AF119">
            <v>81</v>
          </cell>
          <cell r="AG119">
            <v>80</v>
          </cell>
          <cell r="AH119">
            <v>83</v>
          </cell>
          <cell r="AI119">
            <v>90</v>
          </cell>
          <cell r="AJ119">
            <v>90</v>
          </cell>
          <cell r="AK119">
            <v>84</v>
          </cell>
          <cell r="AL119">
            <v>90</v>
          </cell>
          <cell r="AM119">
            <v>94</v>
          </cell>
          <cell r="AN119">
            <v>83</v>
          </cell>
          <cell r="AO119">
            <v>87</v>
          </cell>
          <cell r="AP119">
            <v>80</v>
          </cell>
          <cell r="AQ119">
            <v>85.538461538461533</v>
          </cell>
        </row>
        <row r="120">
          <cell r="A120">
            <v>113</v>
          </cell>
          <cell r="B120" t="str">
            <v>9991426516</v>
          </cell>
          <cell r="C120" t="str">
            <v>3-17-06-21-016-113-8</v>
          </cell>
          <cell r="D120" t="str">
            <v>Farhan Ambia</v>
          </cell>
          <cell r="E120" t="str">
            <v>IPS</v>
          </cell>
          <cell r="F120" t="str">
            <v>Sosiologi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 t="str">
            <v>Kurang</v>
          </cell>
          <cell r="M120" t="str">
            <v>Kurang</v>
          </cell>
          <cell r="N120" t="str">
            <v>Kurang</v>
          </cell>
          <cell r="O120" t="str">
            <v>Kurang</v>
          </cell>
          <cell r="P120">
            <v>80.25</v>
          </cell>
          <cell r="Q120">
            <v>79.25</v>
          </cell>
          <cell r="R120">
            <v>81.5</v>
          </cell>
          <cell r="S120">
            <v>82.5</v>
          </cell>
          <cell r="T120">
            <v>78.5</v>
          </cell>
          <cell r="U120">
            <v>89.25</v>
          </cell>
          <cell r="V120">
            <v>83.75</v>
          </cell>
          <cell r="W120">
            <v>81.5</v>
          </cell>
          <cell r="X120">
            <v>82.75</v>
          </cell>
          <cell r="Y120">
            <v>91</v>
          </cell>
          <cell r="Z120">
            <v>85</v>
          </cell>
          <cell r="AA120">
            <v>90.5</v>
          </cell>
          <cell r="AB120">
            <v>76.5</v>
          </cell>
          <cell r="AC120">
            <v>83.25</v>
          </cell>
          <cell r="AD120">
            <v>80</v>
          </cell>
          <cell r="AE120">
            <v>94</v>
          </cell>
          <cell r="AF120">
            <v>82</v>
          </cell>
          <cell r="AG120">
            <v>80</v>
          </cell>
          <cell r="AH120">
            <v>80</v>
          </cell>
          <cell r="AI120">
            <v>90</v>
          </cell>
          <cell r="AJ120">
            <v>94</v>
          </cell>
          <cell r="AK120">
            <v>88</v>
          </cell>
          <cell r="AL120">
            <v>90</v>
          </cell>
          <cell r="AM120">
            <v>93</v>
          </cell>
          <cell r="AN120">
            <v>82</v>
          </cell>
          <cell r="AO120">
            <v>92</v>
          </cell>
          <cell r="AP120">
            <v>80</v>
          </cell>
          <cell r="AQ120">
            <v>86.538461538461533</v>
          </cell>
        </row>
        <row r="121">
          <cell r="A121">
            <v>114</v>
          </cell>
          <cell r="B121" t="str">
            <v>0000541444</v>
          </cell>
          <cell r="C121" t="str">
            <v>3-17-06-21-016-114-7</v>
          </cell>
          <cell r="D121" t="str">
            <v>Habibul Qudus</v>
          </cell>
          <cell r="E121" t="str">
            <v>IPS</v>
          </cell>
          <cell r="F121" t="str">
            <v>Sosiologi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 t="str">
            <v>Kurang</v>
          </cell>
          <cell r="M121" t="str">
            <v>Kurang</v>
          </cell>
          <cell r="N121" t="str">
            <v>Kurang</v>
          </cell>
          <cell r="O121" t="str">
            <v>Kurang</v>
          </cell>
          <cell r="P121">
            <v>79</v>
          </cell>
          <cell r="Q121">
            <v>78.25</v>
          </cell>
          <cell r="R121">
            <v>78.75</v>
          </cell>
          <cell r="S121">
            <v>80.25</v>
          </cell>
          <cell r="T121">
            <v>78.75</v>
          </cell>
          <cell r="U121">
            <v>86.5</v>
          </cell>
          <cell r="V121">
            <v>80.5</v>
          </cell>
          <cell r="W121">
            <v>78.25</v>
          </cell>
          <cell r="X121">
            <v>81</v>
          </cell>
          <cell r="Y121">
            <v>90.25</v>
          </cell>
          <cell r="Z121">
            <v>83</v>
          </cell>
          <cell r="AA121">
            <v>83.5</v>
          </cell>
          <cell r="AB121">
            <v>77</v>
          </cell>
          <cell r="AC121">
            <v>81.15384615384616</v>
          </cell>
          <cell r="AD121">
            <v>78</v>
          </cell>
          <cell r="AE121">
            <v>86</v>
          </cell>
          <cell r="AF121">
            <v>75</v>
          </cell>
          <cell r="AG121">
            <v>80</v>
          </cell>
          <cell r="AH121">
            <v>80</v>
          </cell>
          <cell r="AI121">
            <v>90</v>
          </cell>
          <cell r="AJ121">
            <v>86</v>
          </cell>
          <cell r="AK121">
            <v>84</v>
          </cell>
          <cell r="AL121">
            <v>90</v>
          </cell>
          <cell r="AM121">
            <v>96</v>
          </cell>
          <cell r="AN121">
            <v>81</v>
          </cell>
          <cell r="AO121">
            <v>84</v>
          </cell>
          <cell r="AP121">
            <v>80</v>
          </cell>
          <cell r="AQ121">
            <v>83.84615384615384</v>
          </cell>
        </row>
        <row r="122">
          <cell r="A122">
            <v>115</v>
          </cell>
          <cell r="B122" t="str">
            <v>9990605866</v>
          </cell>
          <cell r="C122" t="str">
            <v>3-17-06-21-016-115-6</v>
          </cell>
          <cell r="D122" t="str">
            <v>Indra Sujandi MD</v>
          </cell>
          <cell r="E122" t="str">
            <v>IPS</v>
          </cell>
          <cell r="F122" t="str">
            <v>Sosiologi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 t="str">
            <v>Kurang</v>
          </cell>
          <cell r="M122" t="str">
            <v>Kurang</v>
          </cell>
          <cell r="N122" t="str">
            <v>Kurang</v>
          </cell>
          <cell r="O122" t="str">
            <v>Kurang</v>
          </cell>
          <cell r="P122">
            <v>81</v>
          </cell>
          <cell r="Q122">
            <v>80</v>
          </cell>
          <cell r="R122">
            <v>83.5</v>
          </cell>
          <cell r="S122">
            <v>83</v>
          </cell>
          <cell r="T122">
            <v>81.25</v>
          </cell>
          <cell r="U122">
            <v>87.25</v>
          </cell>
          <cell r="V122">
            <v>82</v>
          </cell>
          <cell r="W122">
            <v>79.25</v>
          </cell>
          <cell r="X122">
            <v>82.75</v>
          </cell>
          <cell r="Y122">
            <v>92.5</v>
          </cell>
          <cell r="Z122">
            <v>89.5</v>
          </cell>
          <cell r="AA122">
            <v>85.25</v>
          </cell>
          <cell r="AB122">
            <v>77</v>
          </cell>
          <cell r="AC122">
            <v>83.40384615384616</v>
          </cell>
          <cell r="AD122">
            <v>80</v>
          </cell>
          <cell r="AE122">
            <v>92</v>
          </cell>
          <cell r="AF122">
            <v>81</v>
          </cell>
          <cell r="AG122">
            <v>80</v>
          </cell>
          <cell r="AH122">
            <v>81</v>
          </cell>
          <cell r="AI122">
            <v>88</v>
          </cell>
          <cell r="AJ122">
            <v>86</v>
          </cell>
          <cell r="AK122">
            <v>88</v>
          </cell>
          <cell r="AL122">
            <v>92</v>
          </cell>
          <cell r="AM122">
            <v>95</v>
          </cell>
          <cell r="AN122">
            <v>81</v>
          </cell>
          <cell r="AO122">
            <v>87</v>
          </cell>
          <cell r="AP122">
            <v>82</v>
          </cell>
          <cell r="AQ122">
            <v>85.615384615384613</v>
          </cell>
        </row>
        <row r="123">
          <cell r="A123">
            <v>116</v>
          </cell>
          <cell r="B123" t="str">
            <v>9989835902</v>
          </cell>
          <cell r="C123" t="str">
            <v>3-17-06-21-016-116-5</v>
          </cell>
          <cell r="D123" t="str">
            <v>Irfan fadila</v>
          </cell>
          <cell r="E123" t="str">
            <v>IPS</v>
          </cell>
          <cell r="F123" t="str">
            <v>Sosiologi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 t="str">
            <v>Kurang</v>
          </cell>
          <cell r="M123" t="str">
            <v>Kurang</v>
          </cell>
          <cell r="N123" t="str">
            <v>Kurang</v>
          </cell>
          <cell r="O123" t="str">
            <v>Kurang</v>
          </cell>
          <cell r="P123">
            <v>79.5</v>
          </cell>
          <cell r="Q123">
            <v>79.25</v>
          </cell>
          <cell r="R123">
            <v>81.25</v>
          </cell>
          <cell r="S123">
            <v>82</v>
          </cell>
          <cell r="T123">
            <v>80.75</v>
          </cell>
          <cell r="U123">
            <v>85.25</v>
          </cell>
          <cell r="V123">
            <v>82.5</v>
          </cell>
          <cell r="W123">
            <v>81.25</v>
          </cell>
          <cell r="X123">
            <v>83.5</v>
          </cell>
          <cell r="Y123">
            <v>93.5</v>
          </cell>
          <cell r="Z123">
            <v>90</v>
          </cell>
          <cell r="AA123">
            <v>85.25</v>
          </cell>
          <cell r="AB123">
            <v>77.5</v>
          </cell>
          <cell r="AC123">
            <v>83.192307692307693</v>
          </cell>
          <cell r="AD123">
            <v>78</v>
          </cell>
          <cell r="AE123">
            <v>88</v>
          </cell>
          <cell r="AF123">
            <v>80</v>
          </cell>
          <cell r="AG123">
            <v>84</v>
          </cell>
          <cell r="AH123">
            <v>83</v>
          </cell>
          <cell r="AI123">
            <v>90</v>
          </cell>
          <cell r="AJ123">
            <v>88</v>
          </cell>
          <cell r="AK123">
            <v>88</v>
          </cell>
          <cell r="AL123">
            <v>92</v>
          </cell>
          <cell r="AM123">
            <v>94</v>
          </cell>
          <cell r="AN123">
            <v>90</v>
          </cell>
          <cell r="AO123">
            <v>87</v>
          </cell>
          <cell r="AP123">
            <v>82</v>
          </cell>
          <cell r="AQ123">
            <v>86.461538461538467</v>
          </cell>
        </row>
        <row r="124">
          <cell r="A124">
            <v>117</v>
          </cell>
          <cell r="B124" t="str">
            <v>0000442151</v>
          </cell>
          <cell r="C124" t="str">
            <v>3-17-06-21-016-117-4</v>
          </cell>
          <cell r="D124" t="str">
            <v>M. Yusri Basyar</v>
          </cell>
          <cell r="E124" t="str">
            <v>IPS</v>
          </cell>
          <cell r="F124" t="str">
            <v>Sosiologi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 t="str">
            <v>Kurang</v>
          </cell>
          <cell r="M124" t="str">
            <v>Kurang</v>
          </cell>
          <cell r="N124" t="str">
            <v>Kurang</v>
          </cell>
          <cell r="O124" t="str">
            <v>Kurang</v>
          </cell>
          <cell r="P124">
            <v>83.5</v>
          </cell>
          <cell r="Q124">
            <v>80.25</v>
          </cell>
          <cell r="R124">
            <v>80.75</v>
          </cell>
          <cell r="S124">
            <v>83</v>
          </cell>
          <cell r="T124">
            <v>82.5</v>
          </cell>
          <cell r="U124">
            <v>84.25</v>
          </cell>
          <cell r="V124">
            <v>83.75</v>
          </cell>
          <cell r="W124">
            <v>81.75</v>
          </cell>
          <cell r="X124">
            <v>82.75</v>
          </cell>
          <cell r="Y124">
            <v>89.5</v>
          </cell>
          <cell r="Z124">
            <v>87.75</v>
          </cell>
          <cell r="AA124">
            <v>85.25</v>
          </cell>
          <cell r="AB124">
            <v>79</v>
          </cell>
          <cell r="AC124">
            <v>83.384615384615387</v>
          </cell>
          <cell r="AD124">
            <v>80</v>
          </cell>
          <cell r="AE124">
            <v>90</v>
          </cell>
          <cell r="AF124">
            <v>78</v>
          </cell>
          <cell r="AG124">
            <v>84</v>
          </cell>
          <cell r="AH124">
            <v>82</v>
          </cell>
          <cell r="AI124">
            <v>88</v>
          </cell>
          <cell r="AJ124">
            <v>90</v>
          </cell>
          <cell r="AK124">
            <v>84</v>
          </cell>
          <cell r="AL124">
            <v>92</v>
          </cell>
          <cell r="AM124">
            <v>92</v>
          </cell>
          <cell r="AN124">
            <v>81</v>
          </cell>
          <cell r="AO124">
            <v>87</v>
          </cell>
          <cell r="AP124">
            <v>85</v>
          </cell>
          <cell r="AQ124">
            <v>85.615384615384613</v>
          </cell>
        </row>
        <row r="125">
          <cell r="A125">
            <v>118</v>
          </cell>
          <cell r="B125" t="str">
            <v>9991426542</v>
          </cell>
          <cell r="C125" t="str">
            <v>3-17-06-21-016-118-3</v>
          </cell>
          <cell r="D125" t="str">
            <v>MISBAHUL FAJAR</v>
          </cell>
          <cell r="E125" t="str">
            <v>IPS</v>
          </cell>
          <cell r="F125" t="str">
            <v>Sosiologi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 t="str">
            <v>Kurang</v>
          </cell>
          <cell r="M125" t="str">
            <v>Kurang</v>
          </cell>
          <cell r="N125" t="str">
            <v>Kurang</v>
          </cell>
          <cell r="O125" t="str">
            <v>Kurang</v>
          </cell>
          <cell r="P125">
            <v>82.332499999999996</v>
          </cell>
          <cell r="Q125">
            <v>78</v>
          </cell>
          <cell r="R125">
            <v>81.75</v>
          </cell>
          <cell r="S125">
            <v>82.25</v>
          </cell>
          <cell r="T125">
            <v>77.5</v>
          </cell>
          <cell r="U125">
            <v>83.25</v>
          </cell>
          <cell r="V125">
            <v>84.75</v>
          </cell>
          <cell r="W125">
            <v>77.25</v>
          </cell>
          <cell r="X125">
            <v>81.25</v>
          </cell>
          <cell r="Y125">
            <v>86</v>
          </cell>
          <cell r="Z125">
            <v>81.25</v>
          </cell>
          <cell r="AA125">
            <v>83.5</v>
          </cell>
          <cell r="AB125">
            <v>75.75</v>
          </cell>
          <cell r="AC125">
            <v>81.140961538461539</v>
          </cell>
          <cell r="AD125">
            <v>78</v>
          </cell>
          <cell r="AE125">
            <v>92</v>
          </cell>
          <cell r="AF125">
            <v>80</v>
          </cell>
          <cell r="AG125">
            <v>83</v>
          </cell>
          <cell r="AH125">
            <v>84</v>
          </cell>
          <cell r="AI125">
            <v>88</v>
          </cell>
          <cell r="AJ125">
            <v>86</v>
          </cell>
          <cell r="AK125">
            <v>88</v>
          </cell>
          <cell r="AL125">
            <v>86</v>
          </cell>
          <cell r="AM125">
            <v>95</v>
          </cell>
          <cell r="AN125">
            <v>81</v>
          </cell>
          <cell r="AO125">
            <v>85</v>
          </cell>
          <cell r="AP125">
            <v>85</v>
          </cell>
          <cell r="AQ125">
            <v>85.461538461538467</v>
          </cell>
        </row>
        <row r="126">
          <cell r="A126">
            <v>119</v>
          </cell>
          <cell r="B126" t="str">
            <v>0001994703</v>
          </cell>
          <cell r="C126" t="str">
            <v>3-17-06-21-016-119-2</v>
          </cell>
          <cell r="D126" t="str">
            <v>Nadiyul Afzal</v>
          </cell>
          <cell r="E126" t="str">
            <v>IPS</v>
          </cell>
          <cell r="F126" t="str">
            <v>Sosiologi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 t="str">
            <v>Kurang</v>
          </cell>
          <cell r="M126" t="str">
            <v>Kurang</v>
          </cell>
          <cell r="N126" t="str">
            <v>Kurang</v>
          </cell>
          <cell r="O126" t="str">
            <v>Kurang</v>
          </cell>
          <cell r="P126">
            <v>83.25</v>
          </cell>
          <cell r="Q126">
            <v>78.75</v>
          </cell>
          <cell r="R126">
            <v>82.75</v>
          </cell>
          <cell r="S126">
            <v>83.75</v>
          </cell>
          <cell r="T126">
            <v>83.25</v>
          </cell>
          <cell r="U126">
            <v>84.75</v>
          </cell>
          <cell r="V126">
            <v>85.75</v>
          </cell>
          <cell r="W126">
            <v>81.25</v>
          </cell>
          <cell r="X126">
            <v>85</v>
          </cell>
          <cell r="Y126">
            <v>90.5</v>
          </cell>
          <cell r="Z126">
            <v>87</v>
          </cell>
          <cell r="AA126">
            <v>86</v>
          </cell>
          <cell r="AB126">
            <v>81.25</v>
          </cell>
          <cell r="AC126">
            <v>84.09615384615384</v>
          </cell>
          <cell r="AD126">
            <v>78</v>
          </cell>
          <cell r="AE126">
            <v>90</v>
          </cell>
          <cell r="AF126">
            <v>80</v>
          </cell>
          <cell r="AG126">
            <v>83</v>
          </cell>
          <cell r="AH126">
            <v>82</v>
          </cell>
          <cell r="AI126">
            <v>88</v>
          </cell>
          <cell r="AJ126">
            <v>92</v>
          </cell>
          <cell r="AK126">
            <v>86</v>
          </cell>
          <cell r="AL126">
            <v>90</v>
          </cell>
          <cell r="AM126">
            <v>95</v>
          </cell>
          <cell r="AN126">
            <v>81</v>
          </cell>
          <cell r="AO126">
            <v>88</v>
          </cell>
          <cell r="AP126">
            <v>85</v>
          </cell>
          <cell r="AQ126">
            <v>86</v>
          </cell>
        </row>
        <row r="127">
          <cell r="A127">
            <v>120</v>
          </cell>
          <cell r="B127" t="str">
            <v>9991793525</v>
          </cell>
          <cell r="C127" t="str">
            <v>3-17-06-21-016-120-9</v>
          </cell>
          <cell r="D127" t="str">
            <v>Rahma Shintia</v>
          </cell>
          <cell r="E127" t="str">
            <v>IPS</v>
          </cell>
          <cell r="F127" t="str">
            <v>Sosiologi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 t="str">
            <v>Kurang</v>
          </cell>
          <cell r="M127" t="str">
            <v>Kurang</v>
          </cell>
          <cell r="N127" t="str">
            <v>Kurang</v>
          </cell>
          <cell r="O127" t="str">
            <v>Kurang</v>
          </cell>
          <cell r="P127">
            <v>81.25</v>
          </cell>
          <cell r="Q127">
            <v>80.25</v>
          </cell>
          <cell r="R127">
            <v>84</v>
          </cell>
          <cell r="S127">
            <v>83.5</v>
          </cell>
          <cell r="T127">
            <v>79.5</v>
          </cell>
          <cell r="U127">
            <v>86.75</v>
          </cell>
          <cell r="V127">
            <v>84.5</v>
          </cell>
          <cell r="W127">
            <v>79.25</v>
          </cell>
          <cell r="X127">
            <v>86.5</v>
          </cell>
          <cell r="Y127">
            <v>88.25</v>
          </cell>
          <cell r="Z127">
            <v>80.5</v>
          </cell>
          <cell r="AA127">
            <v>87</v>
          </cell>
          <cell r="AB127">
            <v>79</v>
          </cell>
          <cell r="AC127">
            <v>83.09615384615384</v>
          </cell>
          <cell r="AD127">
            <v>78</v>
          </cell>
          <cell r="AE127">
            <v>86</v>
          </cell>
          <cell r="AF127">
            <v>81</v>
          </cell>
          <cell r="AG127">
            <v>82</v>
          </cell>
          <cell r="AH127">
            <v>82</v>
          </cell>
          <cell r="AI127">
            <v>86</v>
          </cell>
          <cell r="AJ127">
            <v>88</v>
          </cell>
          <cell r="AK127">
            <v>82</v>
          </cell>
          <cell r="AL127">
            <v>88</v>
          </cell>
          <cell r="AM127">
            <v>94</v>
          </cell>
          <cell r="AN127">
            <v>81</v>
          </cell>
          <cell r="AO127">
            <v>89</v>
          </cell>
          <cell r="AP127">
            <v>82</v>
          </cell>
          <cell r="AQ127">
            <v>84.538461538461533</v>
          </cell>
        </row>
        <row r="128">
          <cell r="A128">
            <v>121</v>
          </cell>
          <cell r="B128" t="str">
            <v>9994381622</v>
          </cell>
          <cell r="C128" t="str">
            <v>3-17-06-21-016-121-8</v>
          </cell>
          <cell r="D128" t="str">
            <v>Rahmat Yunanda</v>
          </cell>
          <cell r="E128" t="str">
            <v>IPS</v>
          </cell>
          <cell r="F128" t="str">
            <v>Sosiologi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 t="str">
            <v>Kurang</v>
          </cell>
          <cell r="M128" t="str">
            <v>Kurang</v>
          </cell>
          <cell r="N128" t="str">
            <v>Kurang</v>
          </cell>
          <cell r="O128" t="str">
            <v>Kurang</v>
          </cell>
          <cell r="P128">
            <v>82.25</v>
          </cell>
          <cell r="Q128">
            <v>81.25</v>
          </cell>
          <cell r="R128">
            <v>84.75</v>
          </cell>
          <cell r="S128">
            <v>84.75</v>
          </cell>
          <cell r="T128">
            <v>82.75</v>
          </cell>
          <cell r="U128">
            <v>82.25</v>
          </cell>
          <cell r="V128">
            <v>82.25</v>
          </cell>
          <cell r="W128">
            <v>83.5</v>
          </cell>
          <cell r="X128">
            <v>85</v>
          </cell>
          <cell r="Y128">
            <v>92</v>
          </cell>
          <cell r="Z128">
            <v>89.25</v>
          </cell>
          <cell r="AA128">
            <v>85.5</v>
          </cell>
          <cell r="AB128">
            <v>79.75</v>
          </cell>
          <cell r="AC128">
            <v>84.25</v>
          </cell>
          <cell r="AD128">
            <v>78</v>
          </cell>
          <cell r="AE128">
            <v>94</v>
          </cell>
          <cell r="AF128">
            <v>81</v>
          </cell>
          <cell r="AG128">
            <v>80</v>
          </cell>
          <cell r="AH128">
            <v>82</v>
          </cell>
          <cell r="AI128">
            <v>90</v>
          </cell>
          <cell r="AJ128">
            <v>88</v>
          </cell>
          <cell r="AK128">
            <v>88</v>
          </cell>
          <cell r="AL128">
            <v>86</v>
          </cell>
          <cell r="AM128">
            <v>93</v>
          </cell>
          <cell r="AN128">
            <v>81</v>
          </cell>
          <cell r="AO128">
            <v>87</v>
          </cell>
          <cell r="AP128">
            <v>80</v>
          </cell>
          <cell r="AQ128">
            <v>85.230769230769226</v>
          </cell>
        </row>
        <row r="129">
          <cell r="A129">
            <v>122</v>
          </cell>
          <cell r="B129" t="str">
            <v>9988886260</v>
          </cell>
          <cell r="C129" t="str">
            <v>3-17-06-21-016-122-7</v>
          </cell>
          <cell r="D129" t="str">
            <v>Reza Sapariadi</v>
          </cell>
          <cell r="E129" t="str">
            <v>IPS</v>
          </cell>
          <cell r="F129" t="str">
            <v>Sosiologi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 t="str">
            <v>Kurang</v>
          </cell>
          <cell r="M129" t="str">
            <v>Kurang</v>
          </cell>
          <cell r="N129" t="str">
            <v>Kurang</v>
          </cell>
          <cell r="O129" t="str">
            <v>Kurang</v>
          </cell>
          <cell r="P129">
            <v>80.25</v>
          </cell>
          <cell r="Q129">
            <v>80.25</v>
          </cell>
          <cell r="R129">
            <v>82</v>
          </cell>
          <cell r="S129">
            <v>82</v>
          </cell>
          <cell r="T129">
            <v>80.75</v>
          </cell>
          <cell r="U129">
            <v>83.25</v>
          </cell>
          <cell r="V129">
            <v>81</v>
          </cell>
          <cell r="W129">
            <v>79.25</v>
          </cell>
          <cell r="X129">
            <v>82.75</v>
          </cell>
          <cell r="Y129">
            <v>93</v>
          </cell>
          <cell r="Z129">
            <v>90.25</v>
          </cell>
          <cell r="AA129">
            <v>86.25</v>
          </cell>
          <cell r="AB129">
            <v>78.5</v>
          </cell>
          <cell r="AC129">
            <v>83.038461538461533</v>
          </cell>
          <cell r="AD129">
            <v>78</v>
          </cell>
          <cell r="AE129">
            <v>90</v>
          </cell>
          <cell r="AF129">
            <v>85</v>
          </cell>
          <cell r="AG129">
            <v>82</v>
          </cell>
          <cell r="AH129">
            <v>81</v>
          </cell>
          <cell r="AI129">
            <v>84</v>
          </cell>
          <cell r="AJ129">
            <v>88</v>
          </cell>
          <cell r="AK129">
            <v>86</v>
          </cell>
          <cell r="AL129">
            <v>88</v>
          </cell>
          <cell r="AM129">
            <v>96</v>
          </cell>
          <cell r="AN129">
            <v>81</v>
          </cell>
          <cell r="AO129">
            <v>88</v>
          </cell>
          <cell r="AP129">
            <v>80</v>
          </cell>
          <cell r="AQ129">
            <v>85.15384615384616</v>
          </cell>
        </row>
        <row r="130">
          <cell r="A130">
            <v>123</v>
          </cell>
          <cell r="B130" t="str">
            <v>9990606029</v>
          </cell>
          <cell r="C130" t="str">
            <v>3-17-06-21-016-123-6</v>
          </cell>
          <cell r="D130" t="str">
            <v>Said Haiyal Ananda</v>
          </cell>
          <cell r="E130" t="str">
            <v>IPS</v>
          </cell>
          <cell r="F130" t="str">
            <v>Sosiologi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 t="str">
            <v>Kurang</v>
          </cell>
          <cell r="M130" t="str">
            <v>Kurang</v>
          </cell>
          <cell r="N130" t="str">
            <v>Kurang</v>
          </cell>
          <cell r="O130" t="str">
            <v>Kurang</v>
          </cell>
          <cell r="P130">
            <v>80.25</v>
          </cell>
          <cell r="Q130">
            <v>79</v>
          </cell>
          <cell r="R130">
            <v>82</v>
          </cell>
          <cell r="S130">
            <v>82.25</v>
          </cell>
          <cell r="T130">
            <v>81</v>
          </cell>
          <cell r="U130">
            <v>80.75</v>
          </cell>
          <cell r="V130">
            <v>82.5</v>
          </cell>
          <cell r="W130">
            <v>80.75</v>
          </cell>
          <cell r="X130">
            <v>82.5</v>
          </cell>
          <cell r="Y130">
            <v>91.25</v>
          </cell>
          <cell r="Z130">
            <v>84</v>
          </cell>
          <cell r="AA130">
            <v>85.75</v>
          </cell>
          <cell r="AB130">
            <v>78.5</v>
          </cell>
          <cell r="AC130">
            <v>82.34615384615384</v>
          </cell>
          <cell r="AD130">
            <v>78</v>
          </cell>
          <cell r="AE130">
            <v>88</v>
          </cell>
          <cell r="AF130">
            <v>80</v>
          </cell>
          <cell r="AG130">
            <v>82</v>
          </cell>
          <cell r="AH130">
            <v>82</v>
          </cell>
          <cell r="AI130">
            <v>82</v>
          </cell>
          <cell r="AJ130">
            <v>86</v>
          </cell>
          <cell r="AK130">
            <v>86</v>
          </cell>
          <cell r="AL130">
            <v>88</v>
          </cell>
          <cell r="AM130">
            <v>95</v>
          </cell>
          <cell r="AN130">
            <v>81</v>
          </cell>
          <cell r="AO130">
            <v>88</v>
          </cell>
          <cell r="AP130">
            <v>80</v>
          </cell>
          <cell r="AQ130">
            <v>84.307692307692307</v>
          </cell>
        </row>
        <row r="131">
          <cell r="A131">
            <v>124</v>
          </cell>
          <cell r="B131" t="str">
            <v>9991812947</v>
          </cell>
          <cell r="C131" t="str">
            <v>3-17-06-21-016-124-5</v>
          </cell>
          <cell r="D131" t="str">
            <v>Saiful Hadi</v>
          </cell>
          <cell r="E131" t="str">
            <v>IPS</v>
          </cell>
          <cell r="F131" t="str">
            <v>Sosiologi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 t="str">
            <v>Kurang</v>
          </cell>
          <cell r="M131" t="str">
            <v>Kurang</v>
          </cell>
          <cell r="N131" t="str">
            <v>Kurang</v>
          </cell>
          <cell r="O131" t="str">
            <v>Kurang</v>
          </cell>
          <cell r="P131">
            <v>82</v>
          </cell>
          <cell r="Q131">
            <v>80.25</v>
          </cell>
          <cell r="R131">
            <v>85.25</v>
          </cell>
          <cell r="S131">
            <v>85.25</v>
          </cell>
          <cell r="T131">
            <v>85</v>
          </cell>
          <cell r="U131">
            <v>85.25</v>
          </cell>
          <cell r="V131">
            <v>86.5</v>
          </cell>
          <cell r="W131">
            <v>81.75</v>
          </cell>
          <cell r="X131">
            <v>84.75</v>
          </cell>
          <cell r="Y131">
            <v>91.5</v>
          </cell>
          <cell r="Z131">
            <v>91</v>
          </cell>
          <cell r="AA131">
            <v>87.25</v>
          </cell>
          <cell r="AB131">
            <v>80.75</v>
          </cell>
          <cell r="AC131">
            <v>85.115384615384613</v>
          </cell>
          <cell r="AD131">
            <v>78</v>
          </cell>
          <cell r="AE131">
            <v>88</v>
          </cell>
          <cell r="AF131">
            <v>80</v>
          </cell>
          <cell r="AG131">
            <v>85</v>
          </cell>
          <cell r="AH131">
            <v>86</v>
          </cell>
          <cell r="AI131">
            <v>86</v>
          </cell>
          <cell r="AJ131">
            <v>90</v>
          </cell>
          <cell r="AK131">
            <v>90</v>
          </cell>
          <cell r="AL131">
            <v>90</v>
          </cell>
          <cell r="AM131">
            <v>94</v>
          </cell>
          <cell r="AN131">
            <v>81</v>
          </cell>
          <cell r="AO131">
            <v>89</v>
          </cell>
          <cell r="AP131">
            <v>85</v>
          </cell>
          <cell r="AQ131">
            <v>86.307692307692307</v>
          </cell>
        </row>
        <row r="132">
          <cell r="A132">
            <v>125</v>
          </cell>
          <cell r="B132" t="str">
            <v>9990604668</v>
          </cell>
          <cell r="C132" t="str">
            <v>3-17-06-21-016-125-4</v>
          </cell>
          <cell r="D132" t="str">
            <v>TEGUH IMAM ISNANDAR</v>
          </cell>
          <cell r="E132" t="str">
            <v>IPS</v>
          </cell>
          <cell r="F132" t="str">
            <v>Sosiologi</v>
          </cell>
          <cell r="G132">
            <v>36</v>
          </cell>
          <cell r="H132">
            <v>22</v>
          </cell>
          <cell r="I132">
            <v>25</v>
          </cell>
          <cell r="J132">
            <v>52</v>
          </cell>
          <cell r="K132">
            <v>135</v>
          </cell>
          <cell r="L132" t="str">
            <v>Kurang</v>
          </cell>
          <cell r="M132" t="str">
            <v>Kurang</v>
          </cell>
          <cell r="N132" t="str">
            <v>Kurang</v>
          </cell>
          <cell r="O132" t="str">
            <v>Kurang</v>
          </cell>
          <cell r="P132">
            <v>77</v>
          </cell>
          <cell r="Q132">
            <v>77</v>
          </cell>
          <cell r="R132">
            <v>79.25</v>
          </cell>
          <cell r="S132">
            <v>78.5</v>
          </cell>
          <cell r="T132">
            <v>75</v>
          </cell>
          <cell r="U132">
            <v>75.25</v>
          </cell>
          <cell r="V132">
            <v>74.25</v>
          </cell>
          <cell r="W132">
            <v>76</v>
          </cell>
          <cell r="X132">
            <v>77.25</v>
          </cell>
          <cell r="Y132">
            <v>81.5</v>
          </cell>
          <cell r="Z132">
            <v>79.75</v>
          </cell>
          <cell r="AA132">
            <v>77</v>
          </cell>
          <cell r="AB132">
            <v>74.25</v>
          </cell>
          <cell r="AC132">
            <v>77.07692307692308</v>
          </cell>
          <cell r="AD132">
            <v>82</v>
          </cell>
          <cell r="AE132">
            <v>88</v>
          </cell>
          <cell r="AF132">
            <v>78</v>
          </cell>
          <cell r="AG132">
            <v>80</v>
          </cell>
          <cell r="AH132">
            <v>80</v>
          </cell>
          <cell r="AI132">
            <v>88</v>
          </cell>
          <cell r="AJ132">
            <v>80</v>
          </cell>
          <cell r="AK132">
            <v>82</v>
          </cell>
          <cell r="AL132">
            <v>88</v>
          </cell>
          <cell r="AM132">
            <v>96</v>
          </cell>
          <cell r="AN132">
            <v>81</v>
          </cell>
          <cell r="AO132">
            <v>82</v>
          </cell>
          <cell r="AP132">
            <v>80</v>
          </cell>
          <cell r="AQ132">
            <v>83.461538461538467</v>
          </cell>
        </row>
        <row r="133">
          <cell r="A133">
            <v>126</v>
          </cell>
          <cell r="B133" t="str">
            <v>9990606057</v>
          </cell>
          <cell r="C133" t="str">
            <v>3-17-06-21-016-126-3</v>
          </cell>
          <cell r="D133" t="str">
            <v>Adhelia Nirwana</v>
          </cell>
          <cell r="E133" t="str">
            <v>IPS</v>
          </cell>
          <cell r="F133" t="str">
            <v>Sosiologi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 t="str">
            <v>Kurang</v>
          </cell>
          <cell r="M133" t="str">
            <v>Kurang</v>
          </cell>
          <cell r="N133" t="str">
            <v>Kurang</v>
          </cell>
          <cell r="O133" t="str">
            <v>Kurang</v>
          </cell>
          <cell r="P133">
            <v>86</v>
          </cell>
          <cell r="Q133">
            <v>80</v>
          </cell>
          <cell r="R133">
            <v>80.75</v>
          </cell>
          <cell r="S133">
            <v>82</v>
          </cell>
          <cell r="T133">
            <v>79.5</v>
          </cell>
          <cell r="U133">
            <v>86.5</v>
          </cell>
          <cell r="V133">
            <v>85.25</v>
          </cell>
          <cell r="W133">
            <v>81.75</v>
          </cell>
          <cell r="X133">
            <v>86.25</v>
          </cell>
          <cell r="Y133">
            <v>94</v>
          </cell>
          <cell r="Z133">
            <v>79.75</v>
          </cell>
          <cell r="AA133">
            <v>90.25</v>
          </cell>
          <cell r="AB133">
            <v>77</v>
          </cell>
          <cell r="AC133">
            <v>83.769230769230774</v>
          </cell>
          <cell r="AD133">
            <v>82</v>
          </cell>
          <cell r="AE133">
            <v>86</v>
          </cell>
          <cell r="AF133">
            <v>79</v>
          </cell>
          <cell r="AG133">
            <v>82</v>
          </cell>
          <cell r="AH133">
            <v>81</v>
          </cell>
          <cell r="AI133">
            <v>82</v>
          </cell>
          <cell r="AJ133">
            <v>86</v>
          </cell>
          <cell r="AK133">
            <v>82</v>
          </cell>
          <cell r="AL133">
            <v>88</v>
          </cell>
          <cell r="AM133">
            <v>96</v>
          </cell>
          <cell r="AN133">
            <v>81</v>
          </cell>
          <cell r="AO133">
            <v>92</v>
          </cell>
          <cell r="AP133">
            <v>80</v>
          </cell>
          <cell r="AQ133">
            <v>84.384615384615387</v>
          </cell>
        </row>
        <row r="134">
          <cell r="A134">
            <v>127</v>
          </cell>
          <cell r="B134" t="str">
            <v>9991483830</v>
          </cell>
          <cell r="C134" t="str">
            <v>3-17-06-21-016-127-2</v>
          </cell>
          <cell r="D134" t="str">
            <v>Agam Saljuda</v>
          </cell>
          <cell r="E134" t="str">
            <v>IPS</v>
          </cell>
          <cell r="F134" t="str">
            <v>Sosiologi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 t="str">
            <v>Kurang</v>
          </cell>
          <cell r="M134" t="str">
            <v>Kurang</v>
          </cell>
          <cell r="N134" t="str">
            <v>Kurang</v>
          </cell>
          <cell r="O134" t="str">
            <v>Kurang</v>
          </cell>
          <cell r="P134">
            <v>79.25</v>
          </cell>
          <cell r="Q134">
            <v>79.25</v>
          </cell>
          <cell r="R134">
            <v>81.25</v>
          </cell>
          <cell r="S134">
            <v>79.75</v>
          </cell>
          <cell r="T134">
            <v>77.25</v>
          </cell>
          <cell r="U134">
            <v>82</v>
          </cell>
          <cell r="V134">
            <v>80</v>
          </cell>
          <cell r="W134">
            <v>79.5</v>
          </cell>
          <cell r="X134">
            <v>81.75</v>
          </cell>
          <cell r="Y134">
            <v>91.5</v>
          </cell>
          <cell r="Z134">
            <v>85</v>
          </cell>
          <cell r="AA134">
            <v>83.25</v>
          </cell>
          <cell r="AB134">
            <v>75.75</v>
          </cell>
          <cell r="AC134">
            <v>81.192307692307693</v>
          </cell>
          <cell r="AD134">
            <v>82</v>
          </cell>
          <cell r="AE134">
            <v>88</v>
          </cell>
          <cell r="AF134">
            <v>75</v>
          </cell>
          <cell r="AG134">
            <v>80</v>
          </cell>
          <cell r="AH134">
            <v>80</v>
          </cell>
          <cell r="AI134">
            <v>86</v>
          </cell>
          <cell r="AJ134">
            <v>86</v>
          </cell>
          <cell r="AK134">
            <v>84</v>
          </cell>
          <cell r="AL134">
            <v>88</v>
          </cell>
          <cell r="AM134">
            <v>96</v>
          </cell>
          <cell r="AN134">
            <v>81</v>
          </cell>
          <cell r="AO134">
            <v>84</v>
          </cell>
          <cell r="AP134">
            <v>80</v>
          </cell>
          <cell r="AQ134">
            <v>83.84615384615384</v>
          </cell>
        </row>
        <row r="135">
          <cell r="A135">
            <v>128</v>
          </cell>
          <cell r="B135" t="str">
            <v>9998801658</v>
          </cell>
          <cell r="C135" t="str">
            <v>3-17-06-21-016-128-9</v>
          </cell>
          <cell r="D135" t="str">
            <v>Aisir darja</v>
          </cell>
          <cell r="E135" t="str">
            <v>IPS</v>
          </cell>
          <cell r="F135" t="str">
            <v>Sosiologi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 t="str">
            <v>Kurang</v>
          </cell>
          <cell r="M135" t="str">
            <v>Kurang</v>
          </cell>
          <cell r="N135" t="str">
            <v>Kurang</v>
          </cell>
          <cell r="O135" t="str">
            <v>Kurang</v>
          </cell>
          <cell r="P135">
            <v>83</v>
          </cell>
          <cell r="Q135">
            <v>80</v>
          </cell>
          <cell r="R135">
            <v>85.75</v>
          </cell>
          <cell r="S135">
            <v>81.25</v>
          </cell>
          <cell r="T135">
            <v>78</v>
          </cell>
          <cell r="U135">
            <v>88.25</v>
          </cell>
          <cell r="V135">
            <v>83.5</v>
          </cell>
          <cell r="W135">
            <v>80.25</v>
          </cell>
          <cell r="X135">
            <v>83.5</v>
          </cell>
          <cell r="Y135">
            <v>91.5</v>
          </cell>
          <cell r="Z135">
            <v>85</v>
          </cell>
          <cell r="AA135">
            <v>85.5</v>
          </cell>
          <cell r="AB135">
            <v>79.5</v>
          </cell>
          <cell r="AC135">
            <v>83.461538461538467</v>
          </cell>
          <cell r="AD135">
            <v>84</v>
          </cell>
          <cell r="AE135">
            <v>88</v>
          </cell>
          <cell r="AF135">
            <v>77</v>
          </cell>
          <cell r="AG135">
            <v>80</v>
          </cell>
          <cell r="AH135">
            <v>80</v>
          </cell>
          <cell r="AI135">
            <v>88</v>
          </cell>
          <cell r="AJ135">
            <v>88</v>
          </cell>
          <cell r="AK135">
            <v>78</v>
          </cell>
          <cell r="AL135">
            <v>88</v>
          </cell>
          <cell r="AM135">
            <v>94</v>
          </cell>
          <cell r="AN135">
            <v>81</v>
          </cell>
          <cell r="AO135">
            <v>87</v>
          </cell>
          <cell r="AP135">
            <v>85</v>
          </cell>
          <cell r="AQ135">
            <v>84.461538461538467</v>
          </cell>
        </row>
        <row r="136">
          <cell r="A136">
            <v>129</v>
          </cell>
          <cell r="B136" t="str">
            <v>9994942430</v>
          </cell>
          <cell r="C136" t="str">
            <v>3-17-06-21-016-129-8</v>
          </cell>
          <cell r="D136" t="str">
            <v>Akmal Saputra</v>
          </cell>
          <cell r="E136" t="str">
            <v>IPS</v>
          </cell>
          <cell r="F136" t="str">
            <v>Sosiologi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 t="str">
            <v>Kurang</v>
          </cell>
          <cell r="M136" t="str">
            <v>Kurang</v>
          </cell>
          <cell r="N136" t="str">
            <v>Kurang</v>
          </cell>
          <cell r="O136" t="str">
            <v>Kurang</v>
          </cell>
          <cell r="P136">
            <v>79.25</v>
          </cell>
          <cell r="Q136">
            <v>78.75</v>
          </cell>
          <cell r="R136">
            <v>83</v>
          </cell>
          <cell r="S136">
            <v>80.75</v>
          </cell>
          <cell r="T136">
            <v>77.25</v>
          </cell>
          <cell r="U136">
            <v>83.25</v>
          </cell>
          <cell r="V136">
            <v>80.5</v>
          </cell>
          <cell r="W136">
            <v>79</v>
          </cell>
          <cell r="X136">
            <v>80.25</v>
          </cell>
          <cell r="Y136">
            <v>92.5</v>
          </cell>
          <cell r="Z136">
            <v>85</v>
          </cell>
          <cell r="AA136">
            <v>84.5</v>
          </cell>
          <cell r="AB136">
            <v>78.25</v>
          </cell>
          <cell r="AC136">
            <v>81.711538461538467</v>
          </cell>
          <cell r="AD136">
            <v>80</v>
          </cell>
          <cell r="AE136">
            <v>84</v>
          </cell>
          <cell r="AF136">
            <v>76</v>
          </cell>
          <cell r="AG136">
            <v>80</v>
          </cell>
          <cell r="AH136">
            <v>80</v>
          </cell>
          <cell r="AI136">
            <v>88</v>
          </cell>
          <cell r="AJ136">
            <v>78</v>
          </cell>
          <cell r="AK136">
            <v>78</v>
          </cell>
          <cell r="AL136">
            <v>88</v>
          </cell>
          <cell r="AM136">
            <v>93</v>
          </cell>
          <cell r="AN136">
            <v>81</v>
          </cell>
          <cell r="AO136">
            <v>86</v>
          </cell>
          <cell r="AP136">
            <v>82</v>
          </cell>
          <cell r="AQ136">
            <v>82.615384615384613</v>
          </cell>
        </row>
        <row r="137">
          <cell r="A137">
            <v>130</v>
          </cell>
          <cell r="B137" t="str">
            <v>9990605863</v>
          </cell>
          <cell r="C137" t="str">
            <v>3-17-06-21-016-130-7</v>
          </cell>
          <cell r="D137" t="str">
            <v>Amar Darmawi</v>
          </cell>
          <cell r="E137" t="str">
            <v>IPS</v>
          </cell>
          <cell r="F137" t="str">
            <v>Sosiologi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 t="str">
            <v>Kurang</v>
          </cell>
          <cell r="M137" t="str">
            <v>Kurang</v>
          </cell>
          <cell r="N137" t="str">
            <v>Kurang</v>
          </cell>
          <cell r="O137" t="str">
            <v>Kurang</v>
          </cell>
          <cell r="P137">
            <v>80.75</v>
          </cell>
          <cell r="Q137">
            <v>79.75</v>
          </cell>
          <cell r="R137">
            <v>85.75</v>
          </cell>
          <cell r="S137">
            <v>81</v>
          </cell>
          <cell r="T137">
            <v>77.75</v>
          </cell>
          <cell r="U137">
            <v>85</v>
          </cell>
          <cell r="V137">
            <v>82.25</v>
          </cell>
          <cell r="W137">
            <v>81</v>
          </cell>
          <cell r="X137">
            <v>80.75</v>
          </cell>
          <cell r="Y137">
            <v>91.5</v>
          </cell>
          <cell r="Z137">
            <v>90.25</v>
          </cell>
          <cell r="AA137">
            <v>84.5</v>
          </cell>
          <cell r="AB137">
            <v>79</v>
          </cell>
          <cell r="AC137">
            <v>83.019230769230774</v>
          </cell>
          <cell r="AD137">
            <v>80</v>
          </cell>
          <cell r="AE137">
            <v>88</v>
          </cell>
          <cell r="AF137">
            <v>75</v>
          </cell>
          <cell r="AG137">
            <v>80</v>
          </cell>
          <cell r="AH137">
            <v>84</v>
          </cell>
          <cell r="AI137">
            <v>88</v>
          </cell>
          <cell r="AJ137">
            <v>90</v>
          </cell>
          <cell r="AK137">
            <v>82</v>
          </cell>
          <cell r="AL137">
            <v>88</v>
          </cell>
          <cell r="AM137">
            <v>94</v>
          </cell>
          <cell r="AN137">
            <v>81</v>
          </cell>
          <cell r="AO137">
            <v>87</v>
          </cell>
          <cell r="AP137">
            <v>85</v>
          </cell>
          <cell r="AQ137">
            <v>84.769230769230774</v>
          </cell>
        </row>
        <row r="138">
          <cell r="A138">
            <v>131</v>
          </cell>
          <cell r="B138" t="str">
            <v>9990606033</v>
          </cell>
          <cell r="C138" t="str">
            <v>3-17-06-21-016-131-6</v>
          </cell>
          <cell r="D138" t="str">
            <v>Arrahman Noval Renda</v>
          </cell>
          <cell r="E138" t="str">
            <v>IPS</v>
          </cell>
          <cell r="F138" t="str">
            <v>Sosiologi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 t="str">
            <v>Kurang</v>
          </cell>
          <cell r="M138" t="str">
            <v>Kurang</v>
          </cell>
          <cell r="N138" t="str">
            <v>Kurang</v>
          </cell>
          <cell r="O138" t="str">
            <v>Kurang</v>
          </cell>
          <cell r="P138">
            <v>80</v>
          </cell>
          <cell r="Q138">
            <v>79.5</v>
          </cell>
          <cell r="R138">
            <v>83.75</v>
          </cell>
          <cell r="S138">
            <v>82.75</v>
          </cell>
          <cell r="T138">
            <v>77.25</v>
          </cell>
          <cell r="U138">
            <v>82.5</v>
          </cell>
          <cell r="V138">
            <v>80.5</v>
          </cell>
          <cell r="W138">
            <v>80.25</v>
          </cell>
          <cell r="X138">
            <v>79.5</v>
          </cell>
          <cell r="Y138">
            <v>91</v>
          </cell>
          <cell r="Z138">
            <v>89.25</v>
          </cell>
          <cell r="AA138">
            <v>87</v>
          </cell>
          <cell r="AB138">
            <v>77.5</v>
          </cell>
          <cell r="AC138">
            <v>82.365384615384613</v>
          </cell>
          <cell r="AD138">
            <v>82</v>
          </cell>
          <cell r="AE138">
            <v>94</v>
          </cell>
          <cell r="AF138">
            <v>76</v>
          </cell>
          <cell r="AG138">
            <v>80</v>
          </cell>
          <cell r="AH138">
            <v>80</v>
          </cell>
          <cell r="AI138">
            <v>86</v>
          </cell>
          <cell r="AJ138">
            <v>88</v>
          </cell>
          <cell r="AK138">
            <v>82</v>
          </cell>
          <cell r="AL138">
            <v>86</v>
          </cell>
          <cell r="AM138">
            <v>92</v>
          </cell>
          <cell r="AN138">
            <v>85</v>
          </cell>
          <cell r="AO138">
            <v>84</v>
          </cell>
          <cell r="AP138">
            <v>80</v>
          </cell>
          <cell r="AQ138">
            <v>84.230769230769226</v>
          </cell>
        </row>
        <row r="139">
          <cell r="A139">
            <v>132</v>
          </cell>
          <cell r="B139" t="str">
            <v>9991425959</v>
          </cell>
          <cell r="C139" t="str">
            <v>3-17-06-21-016-132-5</v>
          </cell>
          <cell r="D139" t="str">
            <v>Azmia</v>
          </cell>
          <cell r="E139" t="str">
            <v>IPS</v>
          </cell>
          <cell r="F139" t="str">
            <v>Sosiologi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 t="str">
            <v>Kurang</v>
          </cell>
          <cell r="M139" t="str">
            <v>Kurang</v>
          </cell>
          <cell r="N139" t="str">
            <v>Kurang</v>
          </cell>
          <cell r="O139" t="str">
            <v>Kurang</v>
          </cell>
          <cell r="P139">
            <v>79.75</v>
          </cell>
          <cell r="Q139">
            <v>79.5</v>
          </cell>
          <cell r="R139">
            <v>85.5</v>
          </cell>
          <cell r="S139">
            <v>80.5</v>
          </cell>
          <cell r="T139">
            <v>77.25</v>
          </cell>
          <cell r="U139">
            <v>85.25</v>
          </cell>
          <cell r="V139">
            <v>82.25</v>
          </cell>
          <cell r="W139">
            <v>79.25</v>
          </cell>
          <cell r="X139">
            <v>81.25</v>
          </cell>
          <cell r="Y139">
            <v>91.5</v>
          </cell>
          <cell r="Z139">
            <v>90.25</v>
          </cell>
          <cell r="AA139">
            <v>84.5</v>
          </cell>
          <cell r="AB139">
            <v>78.5</v>
          </cell>
          <cell r="AC139">
            <v>82.711538461538467</v>
          </cell>
          <cell r="AD139">
            <v>78</v>
          </cell>
          <cell r="AE139">
            <v>90</v>
          </cell>
          <cell r="AF139">
            <v>81</v>
          </cell>
          <cell r="AG139">
            <v>80</v>
          </cell>
          <cell r="AH139">
            <v>84</v>
          </cell>
          <cell r="AI139">
            <v>90</v>
          </cell>
          <cell r="AJ139">
            <v>88</v>
          </cell>
          <cell r="AK139">
            <v>84</v>
          </cell>
          <cell r="AL139">
            <v>92</v>
          </cell>
          <cell r="AM139">
            <v>94</v>
          </cell>
          <cell r="AN139">
            <v>81</v>
          </cell>
          <cell r="AO139">
            <v>86</v>
          </cell>
          <cell r="AP139">
            <v>85</v>
          </cell>
          <cell r="AQ139">
            <v>85.615384615384613</v>
          </cell>
        </row>
        <row r="140">
          <cell r="A140">
            <v>133</v>
          </cell>
          <cell r="B140" t="str">
            <v>9991425977</v>
          </cell>
          <cell r="C140" t="str">
            <v>3-17-06-21-016-133-4</v>
          </cell>
          <cell r="D140" t="str">
            <v>Diana</v>
          </cell>
          <cell r="E140" t="str">
            <v>IPS</v>
          </cell>
          <cell r="F140" t="str">
            <v>Sosiologi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 t="str">
            <v>Kurang</v>
          </cell>
          <cell r="M140" t="str">
            <v>Kurang</v>
          </cell>
          <cell r="N140" t="str">
            <v>Kurang</v>
          </cell>
          <cell r="O140" t="str">
            <v>Kurang</v>
          </cell>
          <cell r="P140">
            <v>80.75</v>
          </cell>
          <cell r="Q140">
            <v>79</v>
          </cell>
          <cell r="R140">
            <v>83.75</v>
          </cell>
          <cell r="S140">
            <v>81.75</v>
          </cell>
          <cell r="T140">
            <v>77.75</v>
          </cell>
          <cell r="U140">
            <v>85.25</v>
          </cell>
          <cell r="V140">
            <v>85</v>
          </cell>
          <cell r="W140">
            <v>80.5</v>
          </cell>
          <cell r="X140">
            <v>80.25</v>
          </cell>
          <cell r="Y140">
            <v>92.5</v>
          </cell>
          <cell r="Z140">
            <v>79.75</v>
          </cell>
          <cell r="AA140">
            <v>83.5</v>
          </cell>
          <cell r="AB140">
            <v>79</v>
          </cell>
          <cell r="AC140">
            <v>82.211538461538467</v>
          </cell>
          <cell r="AD140">
            <v>78</v>
          </cell>
          <cell r="AE140">
            <v>90</v>
          </cell>
          <cell r="AF140">
            <v>78</v>
          </cell>
          <cell r="AG140">
            <v>83</v>
          </cell>
          <cell r="AH140">
            <v>83</v>
          </cell>
          <cell r="AI140">
            <v>84</v>
          </cell>
          <cell r="AJ140">
            <v>86</v>
          </cell>
          <cell r="AK140">
            <v>82</v>
          </cell>
          <cell r="AL140">
            <v>88</v>
          </cell>
          <cell r="AM140">
            <v>92</v>
          </cell>
          <cell r="AN140">
            <v>81</v>
          </cell>
          <cell r="AO140">
            <v>86</v>
          </cell>
          <cell r="AP140">
            <v>85</v>
          </cell>
          <cell r="AQ140">
            <v>84.307692307692307</v>
          </cell>
        </row>
        <row r="141">
          <cell r="A141">
            <v>134</v>
          </cell>
          <cell r="B141" t="str">
            <v>9997120389</v>
          </cell>
          <cell r="C141" t="str">
            <v>3-17-06-21-016-134-3</v>
          </cell>
          <cell r="D141" t="str">
            <v>Fardani</v>
          </cell>
          <cell r="E141" t="str">
            <v>IPS</v>
          </cell>
          <cell r="F141" t="str">
            <v>Sosiologi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 t="str">
            <v>Kurang</v>
          </cell>
          <cell r="M141" t="str">
            <v>Kurang</v>
          </cell>
          <cell r="N141" t="str">
            <v>Kurang</v>
          </cell>
          <cell r="O141" t="str">
            <v>Kurang</v>
          </cell>
          <cell r="P141">
            <v>79.75</v>
          </cell>
          <cell r="Q141">
            <v>78.75</v>
          </cell>
          <cell r="R141">
            <v>82</v>
          </cell>
          <cell r="S141">
            <v>81.25</v>
          </cell>
          <cell r="T141">
            <v>79</v>
          </cell>
          <cell r="U141">
            <v>84.25</v>
          </cell>
          <cell r="V141">
            <v>81</v>
          </cell>
          <cell r="W141">
            <v>78.5</v>
          </cell>
          <cell r="X141">
            <v>80.75</v>
          </cell>
          <cell r="Y141">
            <v>92.5</v>
          </cell>
          <cell r="Z141">
            <v>83</v>
          </cell>
          <cell r="AA141">
            <v>83.5</v>
          </cell>
          <cell r="AB141">
            <v>78.75</v>
          </cell>
          <cell r="AC141">
            <v>81.769230769230774</v>
          </cell>
          <cell r="AD141">
            <v>82</v>
          </cell>
          <cell r="AE141">
            <v>88</v>
          </cell>
          <cell r="AF141">
            <v>78</v>
          </cell>
          <cell r="AG141">
            <v>81</v>
          </cell>
          <cell r="AH141">
            <v>80</v>
          </cell>
          <cell r="AI141">
            <v>86</v>
          </cell>
          <cell r="AJ141">
            <v>86</v>
          </cell>
          <cell r="AK141">
            <v>82</v>
          </cell>
          <cell r="AL141">
            <v>88</v>
          </cell>
          <cell r="AM141">
            <v>93</v>
          </cell>
          <cell r="AN141">
            <v>81</v>
          </cell>
          <cell r="AO141">
            <v>85</v>
          </cell>
          <cell r="AP141">
            <v>80</v>
          </cell>
          <cell r="AQ141">
            <v>83.84615384615384</v>
          </cell>
        </row>
        <row r="142">
          <cell r="A142">
            <v>135</v>
          </cell>
          <cell r="B142" t="str">
            <v>9990686587</v>
          </cell>
          <cell r="C142" t="str">
            <v>3-17-06-21-016-135-2</v>
          </cell>
          <cell r="D142" t="str">
            <v>Gusdi Rahman</v>
          </cell>
          <cell r="E142" t="str">
            <v>IPS</v>
          </cell>
          <cell r="F142" t="str">
            <v>Sosiologi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 t="str">
            <v>Kurang</v>
          </cell>
          <cell r="M142" t="str">
            <v>Kurang</v>
          </cell>
          <cell r="N142" t="str">
            <v>Kurang</v>
          </cell>
          <cell r="O142" t="str">
            <v>Kurang</v>
          </cell>
          <cell r="P142">
            <v>84</v>
          </cell>
          <cell r="Q142">
            <v>80.75</v>
          </cell>
          <cell r="R142">
            <v>84.25</v>
          </cell>
          <cell r="S142">
            <v>82.75</v>
          </cell>
          <cell r="T142">
            <v>82</v>
          </cell>
          <cell r="U142">
            <v>87.25</v>
          </cell>
          <cell r="V142">
            <v>83</v>
          </cell>
          <cell r="W142">
            <v>79.75</v>
          </cell>
          <cell r="X142">
            <v>84</v>
          </cell>
          <cell r="Y142">
            <v>93.5</v>
          </cell>
          <cell r="Z142">
            <v>85</v>
          </cell>
          <cell r="AA142">
            <v>84.5</v>
          </cell>
          <cell r="AB142">
            <v>79.25</v>
          </cell>
          <cell r="AC142">
            <v>83.84615384615384</v>
          </cell>
          <cell r="AD142">
            <v>80</v>
          </cell>
          <cell r="AE142">
            <v>88</v>
          </cell>
          <cell r="AF142">
            <v>82</v>
          </cell>
          <cell r="AG142">
            <v>81</v>
          </cell>
          <cell r="AH142">
            <v>86</v>
          </cell>
          <cell r="AI142">
            <v>90</v>
          </cell>
          <cell r="AJ142">
            <v>86</v>
          </cell>
          <cell r="AK142">
            <v>84</v>
          </cell>
          <cell r="AL142">
            <v>86</v>
          </cell>
          <cell r="AM142">
            <v>92</v>
          </cell>
          <cell r="AN142">
            <v>81</v>
          </cell>
          <cell r="AO142">
            <v>86</v>
          </cell>
          <cell r="AP142">
            <v>85</v>
          </cell>
          <cell r="AQ142">
            <v>85.15384615384616</v>
          </cell>
        </row>
        <row r="143">
          <cell r="A143">
            <v>136</v>
          </cell>
          <cell r="B143" t="str">
            <v>9990606022</v>
          </cell>
          <cell r="C143" t="str">
            <v>3-17-06-21-016-136-9</v>
          </cell>
          <cell r="D143" t="str">
            <v>Hisra Iza Mahendra</v>
          </cell>
          <cell r="E143" t="str">
            <v>IPS</v>
          </cell>
          <cell r="F143" t="str">
            <v>Sosiologi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 t="str">
            <v>Kurang</v>
          </cell>
          <cell r="M143" t="str">
            <v>Kurang</v>
          </cell>
          <cell r="N143" t="str">
            <v>Kurang</v>
          </cell>
          <cell r="O143" t="str">
            <v>Kurang</v>
          </cell>
          <cell r="P143">
            <v>79.25</v>
          </cell>
          <cell r="Q143">
            <v>78</v>
          </cell>
          <cell r="R143">
            <v>81</v>
          </cell>
          <cell r="S143">
            <v>80</v>
          </cell>
          <cell r="T143">
            <v>79.5</v>
          </cell>
          <cell r="U143">
            <v>79.5</v>
          </cell>
          <cell r="V143">
            <v>82</v>
          </cell>
          <cell r="W143">
            <v>77.25</v>
          </cell>
          <cell r="X143">
            <v>83.25</v>
          </cell>
          <cell r="Y143">
            <v>91.5</v>
          </cell>
          <cell r="Z143">
            <v>84</v>
          </cell>
          <cell r="AA143">
            <v>82.5</v>
          </cell>
          <cell r="AB143">
            <v>76.75</v>
          </cell>
          <cell r="AC143">
            <v>81.115384615384613</v>
          </cell>
          <cell r="AD143">
            <v>78</v>
          </cell>
          <cell r="AE143">
            <v>88</v>
          </cell>
          <cell r="AF143">
            <v>75</v>
          </cell>
          <cell r="AG143">
            <v>80</v>
          </cell>
          <cell r="AH143">
            <v>80</v>
          </cell>
          <cell r="AI143">
            <v>88</v>
          </cell>
          <cell r="AJ143">
            <v>88</v>
          </cell>
          <cell r="AK143">
            <v>82</v>
          </cell>
          <cell r="AL143">
            <v>86</v>
          </cell>
          <cell r="AM143">
            <v>94</v>
          </cell>
          <cell r="AN143">
            <v>81</v>
          </cell>
          <cell r="AO143">
            <v>84</v>
          </cell>
          <cell r="AP143">
            <v>80</v>
          </cell>
          <cell r="AQ143">
            <v>83.384615384615387</v>
          </cell>
        </row>
        <row r="144">
          <cell r="A144">
            <v>137</v>
          </cell>
          <cell r="B144" t="str">
            <v>0008561481</v>
          </cell>
          <cell r="C144" t="str">
            <v>3-17-06-21-016-137-8</v>
          </cell>
          <cell r="D144" t="str">
            <v>Maulid Riski</v>
          </cell>
          <cell r="E144" t="str">
            <v>IPS</v>
          </cell>
          <cell r="F144" t="str">
            <v>Sosiologi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 t="str">
            <v>Kurang</v>
          </cell>
          <cell r="M144" t="str">
            <v>Kurang</v>
          </cell>
          <cell r="N144" t="str">
            <v>Kurang</v>
          </cell>
          <cell r="O144" t="str">
            <v>Kurang</v>
          </cell>
          <cell r="P144">
            <v>90</v>
          </cell>
          <cell r="Q144">
            <v>80</v>
          </cell>
          <cell r="R144">
            <v>85.75</v>
          </cell>
          <cell r="S144">
            <v>83.5</v>
          </cell>
          <cell r="T144">
            <v>82.75</v>
          </cell>
          <cell r="U144">
            <v>84.75</v>
          </cell>
          <cell r="V144">
            <v>86</v>
          </cell>
          <cell r="W144">
            <v>84.25</v>
          </cell>
          <cell r="X144">
            <v>82.5</v>
          </cell>
          <cell r="Y144">
            <v>92.75</v>
          </cell>
          <cell r="Z144">
            <v>83</v>
          </cell>
          <cell r="AA144">
            <v>89.5</v>
          </cell>
          <cell r="AB144">
            <v>80.5</v>
          </cell>
          <cell r="AC144">
            <v>85.019230769230774</v>
          </cell>
          <cell r="AD144">
            <v>80</v>
          </cell>
          <cell r="AE144">
            <v>90</v>
          </cell>
          <cell r="AF144">
            <v>80</v>
          </cell>
          <cell r="AG144">
            <v>86</v>
          </cell>
          <cell r="AH144">
            <v>86</v>
          </cell>
          <cell r="AI144">
            <v>88</v>
          </cell>
          <cell r="AJ144">
            <v>86</v>
          </cell>
          <cell r="AK144">
            <v>84</v>
          </cell>
          <cell r="AL144">
            <v>88</v>
          </cell>
          <cell r="AM144">
            <v>93</v>
          </cell>
          <cell r="AN144">
            <v>81</v>
          </cell>
          <cell r="AO144">
            <v>92</v>
          </cell>
          <cell r="AP144">
            <v>85</v>
          </cell>
          <cell r="AQ144">
            <v>86.07692307692308</v>
          </cell>
        </row>
        <row r="145">
          <cell r="A145">
            <v>138</v>
          </cell>
          <cell r="B145" t="str">
            <v>9997351442</v>
          </cell>
          <cell r="C145" t="str">
            <v>3-17-06-21-016-138-7</v>
          </cell>
          <cell r="D145" t="str">
            <v>Mauzah</v>
          </cell>
          <cell r="E145" t="str">
            <v>IPS</v>
          </cell>
          <cell r="F145" t="str">
            <v>Sosiologi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 t="str">
            <v>Kurang</v>
          </cell>
          <cell r="M145" t="str">
            <v>Kurang</v>
          </cell>
          <cell r="N145" t="str">
            <v>Kurang</v>
          </cell>
          <cell r="O145" t="str">
            <v>Kurang</v>
          </cell>
          <cell r="P145">
            <v>81.25</v>
          </cell>
          <cell r="Q145">
            <v>79</v>
          </cell>
          <cell r="R145">
            <v>83.25</v>
          </cell>
          <cell r="S145">
            <v>83.25</v>
          </cell>
          <cell r="T145">
            <v>79.75</v>
          </cell>
          <cell r="U145">
            <v>86.25</v>
          </cell>
          <cell r="V145">
            <v>82.75</v>
          </cell>
          <cell r="W145">
            <v>78.5</v>
          </cell>
          <cell r="X145">
            <v>81.75</v>
          </cell>
          <cell r="Y145">
            <v>91.5</v>
          </cell>
          <cell r="Z145">
            <v>80</v>
          </cell>
          <cell r="AA145">
            <v>84</v>
          </cell>
          <cell r="AB145">
            <v>80</v>
          </cell>
          <cell r="AC145">
            <v>82.40384615384616</v>
          </cell>
          <cell r="AD145">
            <v>78</v>
          </cell>
          <cell r="AE145">
            <v>88</v>
          </cell>
          <cell r="AF145">
            <v>82</v>
          </cell>
          <cell r="AG145">
            <v>82</v>
          </cell>
          <cell r="AH145">
            <v>83</v>
          </cell>
          <cell r="AI145">
            <v>84</v>
          </cell>
          <cell r="AJ145">
            <v>86</v>
          </cell>
          <cell r="AK145">
            <v>82</v>
          </cell>
          <cell r="AL145">
            <v>86</v>
          </cell>
          <cell r="AM145">
            <v>93</v>
          </cell>
          <cell r="AN145">
            <v>81</v>
          </cell>
          <cell r="AO145">
            <v>86</v>
          </cell>
          <cell r="AP145">
            <v>85</v>
          </cell>
          <cell r="AQ145">
            <v>84.307692307692307</v>
          </cell>
        </row>
        <row r="146">
          <cell r="A146">
            <v>139</v>
          </cell>
          <cell r="B146" t="str">
            <v>9991483832</v>
          </cell>
          <cell r="C146" t="str">
            <v>3-17-06-21-016-139-6</v>
          </cell>
          <cell r="D146" t="str">
            <v>Nela Wirda</v>
          </cell>
          <cell r="E146" t="str">
            <v>IPS</v>
          </cell>
          <cell r="F146" t="str">
            <v>Sosiologi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 t="str">
            <v>Kurang</v>
          </cell>
          <cell r="M146" t="str">
            <v>Kurang</v>
          </cell>
          <cell r="N146" t="str">
            <v>Kurang</v>
          </cell>
          <cell r="O146" t="str">
            <v>Kurang</v>
          </cell>
          <cell r="P146">
            <v>81</v>
          </cell>
          <cell r="Q146">
            <v>79</v>
          </cell>
          <cell r="R146">
            <v>82.25</v>
          </cell>
          <cell r="S146">
            <v>81.75</v>
          </cell>
          <cell r="T146">
            <v>79</v>
          </cell>
          <cell r="U146">
            <v>82.25</v>
          </cell>
          <cell r="V146">
            <v>82.25</v>
          </cell>
          <cell r="W146">
            <v>79</v>
          </cell>
          <cell r="X146">
            <v>83.75</v>
          </cell>
          <cell r="Y146">
            <v>91.5</v>
          </cell>
          <cell r="Z146">
            <v>79.75</v>
          </cell>
          <cell r="AA146">
            <v>84.5</v>
          </cell>
          <cell r="AB146">
            <v>78</v>
          </cell>
          <cell r="AC146">
            <v>81.84615384615384</v>
          </cell>
          <cell r="AD146">
            <v>80</v>
          </cell>
          <cell r="AE146">
            <v>88</v>
          </cell>
          <cell r="AF146">
            <v>78</v>
          </cell>
          <cell r="AG146">
            <v>83</v>
          </cell>
          <cell r="AH146">
            <v>83</v>
          </cell>
          <cell r="AI146">
            <v>86</v>
          </cell>
          <cell r="AJ146">
            <v>92</v>
          </cell>
          <cell r="AK146">
            <v>84</v>
          </cell>
          <cell r="AL146">
            <v>90</v>
          </cell>
          <cell r="AM146">
            <v>96</v>
          </cell>
          <cell r="AN146">
            <v>81</v>
          </cell>
          <cell r="AO146">
            <v>86</v>
          </cell>
          <cell r="AP146">
            <v>82</v>
          </cell>
          <cell r="AQ146">
            <v>85.307692307692307</v>
          </cell>
        </row>
        <row r="147">
          <cell r="A147">
            <v>140</v>
          </cell>
          <cell r="B147" t="str">
            <v>9991425986</v>
          </cell>
          <cell r="C147" t="str">
            <v>3-17-06-21-016-140-5</v>
          </cell>
          <cell r="D147" t="str">
            <v>Nellis Mayanti</v>
          </cell>
          <cell r="E147" t="str">
            <v>IPS</v>
          </cell>
          <cell r="F147" t="str">
            <v>Sosiologi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 t="str">
            <v>Kurang</v>
          </cell>
          <cell r="M147" t="str">
            <v>Kurang</v>
          </cell>
          <cell r="N147" t="str">
            <v>Kurang</v>
          </cell>
          <cell r="O147" t="str">
            <v>Kurang</v>
          </cell>
          <cell r="P147">
            <v>84.75</v>
          </cell>
          <cell r="Q147">
            <v>79</v>
          </cell>
          <cell r="R147">
            <v>82.75</v>
          </cell>
          <cell r="S147">
            <v>81.75</v>
          </cell>
          <cell r="T147">
            <v>77.75</v>
          </cell>
          <cell r="U147">
            <v>86.75</v>
          </cell>
          <cell r="V147">
            <v>85.75</v>
          </cell>
          <cell r="W147">
            <v>80.75</v>
          </cell>
          <cell r="X147">
            <v>86.25</v>
          </cell>
          <cell r="Y147">
            <v>91.5</v>
          </cell>
          <cell r="Z147">
            <v>81</v>
          </cell>
          <cell r="AA147">
            <v>87</v>
          </cell>
          <cell r="AB147">
            <v>80</v>
          </cell>
          <cell r="AC147">
            <v>83.461538461538467</v>
          </cell>
          <cell r="AD147">
            <v>82</v>
          </cell>
          <cell r="AE147">
            <v>88</v>
          </cell>
          <cell r="AF147">
            <v>83</v>
          </cell>
          <cell r="AG147">
            <v>83</v>
          </cell>
          <cell r="AH147">
            <v>83</v>
          </cell>
          <cell r="AI147">
            <v>88</v>
          </cell>
          <cell r="AJ147">
            <v>88</v>
          </cell>
          <cell r="AK147">
            <v>84</v>
          </cell>
          <cell r="AL147">
            <v>90</v>
          </cell>
          <cell r="AM147">
            <v>92</v>
          </cell>
          <cell r="AN147">
            <v>81</v>
          </cell>
          <cell r="AO147">
            <v>89</v>
          </cell>
          <cell r="AP147">
            <v>83</v>
          </cell>
          <cell r="AQ147">
            <v>85.692307692307693</v>
          </cell>
        </row>
        <row r="148">
          <cell r="A148">
            <v>141</v>
          </cell>
          <cell r="B148" t="str">
            <v>9994722549</v>
          </cell>
          <cell r="C148" t="str">
            <v>3-17-06-21-016-141-4</v>
          </cell>
          <cell r="D148" t="str">
            <v>Nispurrahman</v>
          </cell>
          <cell r="E148" t="str">
            <v>IPS</v>
          </cell>
          <cell r="F148" t="str">
            <v>Sosiologi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 t="str">
            <v>Kurang</v>
          </cell>
          <cell r="M148" t="str">
            <v>Kurang</v>
          </cell>
          <cell r="N148" t="str">
            <v>Kurang</v>
          </cell>
          <cell r="O148" t="str">
            <v>Kurang</v>
          </cell>
          <cell r="P148">
            <v>79.25</v>
          </cell>
          <cell r="Q148">
            <v>79.25</v>
          </cell>
          <cell r="R148">
            <v>81.25</v>
          </cell>
          <cell r="S148">
            <v>81</v>
          </cell>
          <cell r="T148">
            <v>78.75</v>
          </cell>
          <cell r="U148">
            <v>80.75</v>
          </cell>
          <cell r="V148">
            <v>81.25</v>
          </cell>
          <cell r="W148">
            <v>80.75</v>
          </cell>
          <cell r="X148">
            <v>85.25</v>
          </cell>
          <cell r="Y148">
            <v>92.5</v>
          </cell>
          <cell r="Z148">
            <v>85</v>
          </cell>
          <cell r="AA148">
            <v>84.5</v>
          </cell>
          <cell r="AB148">
            <v>77.25</v>
          </cell>
          <cell r="AC148">
            <v>82.057692307692307</v>
          </cell>
          <cell r="AD148">
            <v>80</v>
          </cell>
          <cell r="AE148">
            <v>90</v>
          </cell>
          <cell r="AF148">
            <v>75</v>
          </cell>
          <cell r="AG148">
            <v>80</v>
          </cell>
          <cell r="AH148">
            <v>80</v>
          </cell>
          <cell r="AI148">
            <v>88</v>
          </cell>
          <cell r="AJ148">
            <v>86</v>
          </cell>
          <cell r="AK148">
            <v>86</v>
          </cell>
          <cell r="AL148">
            <v>90</v>
          </cell>
          <cell r="AM148">
            <v>96</v>
          </cell>
          <cell r="AN148">
            <v>81</v>
          </cell>
          <cell r="AO148">
            <v>84</v>
          </cell>
          <cell r="AP148">
            <v>80</v>
          </cell>
          <cell r="AQ148">
            <v>84.307692307692307</v>
          </cell>
        </row>
        <row r="149">
          <cell r="A149">
            <v>142</v>
          </cell>
          <cell r="B149" t="str">
            <v>9990700065</v>
          </cell>
          <cell r="C149" t="str">
            <v>3-17-06-21-016-142-3</v>
          </cell>
          <cell r="D149" t="str">
            <v>Rahmad Fauzan</v>
          </cell>
          <cell r="E149" t="str">
            <v>IPS</v>
          </cell>
          <cell r="F149" t="str">
            <v>Sosiologi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 t="str">
            <v>Kurang</v>
          </cell>
          <cell r="M149" t="str">
            <v>Kurang</v>
          </cell>
          <cell r="N149" t="str">
            <v>Kurang</v>
          </cell>
          <cell r="O149" t="str">
            <v>Kurang</v>
          </cell>
          <cell r="P149">
            <v>84.5</v>
          </cell>
          <cell r="Q149">
            <v>81.25</v>
          </cell>
          <cell r="R149">
            <v>81</v>
          </cell>
          <cell r="S149">
            <v>83.75</v>
          </cell>
          <cell r="T149">
            <v>77.5</v>
          </cell>
          <cell r="U149">
            <v>85.5</v>
          </cell>
          <cell r="V149">
            <v>87.75</v>
          </cell>
          <cell r="W149">
            <v>81</v>
          </cell>
          <cell r="X149">
            <v>85.75</v>
          </cell>
          <cell r="Y149">
            <v>92.5</v>
          </cell>
          <cell r="Z149">
            <v>87</v>
          </cell>
          <cell r="AA149">
            <v>87</v>
          </cell>
          <cell r="AB149">
            <v>79</v>
          </cell>
          <cell r="AC149">
            <v>84.115384615384613</v>
          </cell>
          <cell r="AD149">
            <v>80</v>
          </cell>
          <cell r="AE149">
            <v>90</v>
          </cell>
          <cell r="AF149">
            <v>80</v>
          </cell>
          <cell r="AG149">
            <v>84</v>
          </cell>
          <cell r="AH149">
            <v>81</v>
          </cell>
          <cell r="AI149">
            <v>86</v>
          </cell>
          <cell r="AJ149">
            <v>86</v>
          </cell>
          <cell r="AK149">
            <v>88</v>
          </cell>
          <cell r="AL149">
            <v>88</v>
          </cell>
          <cell r="AM149">
            <v>92</v>
          </cell>
          <cell r="AN149">
            <v>81</v>
          </cell>
          <cell r="AO149">
            <v>92</v>
          </cell>
          <cell r="AP149">
            <v>85</v>
          </cell>
          <cell r="AQ149">
            <v>85.615384615384613</v>
          </cell>
        </row>
        <row r="150">
          <cell r="A150">
            <v>143</v>
          </cell>
          <cell r="B150" t="str">
            <v>9989114371</v>
          </cell>
          <cell r="C150" t="str">
            <v>3-17-06-21-016-143-2</v>
          </cell>
          <cell r="D150" t="str">
            <v>Rahmat Nurlis</v>
          </cell>
          <cell r="E150" t="str">
            <v>IPS</v>
          </cell>
          <cell r="F150" t="str">
            <v>Sosiologi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 t="str">
            <v>Kurang</v>
          </cell>
          <cell r="M150" t="str">
            <v>Kurang</v>
          </cell>
          <cell r="N150" t="str">
            <v>Kurang</v>
          </cell>
          <cell r="O150" t="str">
            <v>Kurang</v>
          </cell>
          <cell r="P150">
            <v>82.5</v>
          </cell>
          <cell r="Q150">
            <v>79</v>
          </cell>
          <cell r="R150">
            <v>81</v>
          </cell>
          <cell r="S150">
            <v>83</v>
          </cell>
          <cell r="T150">
            <v>79</v>
          </cell>
          <cell r="U150">
            <v>86</v>
          </cell>
          <cell r="V150">
            <v>83.25</v>
          </cell>
          <cell r="W150">
            <v>82.75</v>
          </cell>
          <cell r="X150">
            <v>86</v>
          </cell>
          <cell r="Y150">
            <v>92.5</v>
          </cell>
          <cell r="Z150">
            <v>90</v>
          </cell>
          <cell r="AA150">
            <v>85</v>
          </cell>
          <cell r="AB150">
            <v>79.5</v>
          </cell>
          <cell r="AC150">
            <v>83.807692307692307</v>
          </cell>
          <cell r="AD150">
            <v>80</v>
          </cell>
          <cell r="AE150">
            <v>88</v>
          </cell>
          <cell r="AF150">
            <v>80</v>
          </cell>
          <cell r="AG150">
            <v>81</v>
          </cell>
          <cell r="AH150">
            <v>83</v>
          </cell>
          <cell r="AI150">
            <v>88</v>
          </cell>
          <cell r="AJ150">
            <v>86</v>
          </cell>
          <cell r="AK150">
            <v>84</v>
          </cell>
          <cell r="AL150">
            <v>88</v>
          </cell>
          <cell r="AM150">
            <v>94</v>
          </cell>
          <cell r="AN150">
            <v>81</v>
          </cell>
          <cell r="AO150">
            <v>87</v>
          </cell>
          <cell r="AP150">
            <v>85</v>
          </cell>
          <cell r="AQ150">
            <v>85</v>
          </cell>
        </row>
        <row r="151">
          <cell r="A151">
            <v>144</v>
          </cell>
          <cell r="B151" t="str">
            <v>9999844422</v>
          </cell>
          <cell r="C151" t="str">
            <v>3-17-06-21-016-144-9</v>
          </cell>
          <cell r="D151" t="str">
            <v>Taslia Tuna</v>
          </cell>
          <cell r="E151" t="str">
            <v>IPS</v>
          </cell>
          <cell r="F151" t="str">
            <v>Sosiologi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 t="str">
            <v>Kurang</v>
          </cell>
          <cell r="M151" t="str">
            <v>Kurang</v>
          </cell>
          <cell r="N151" t="str">
            <v>Kurang</v>
          </cell>
          <cell r="O151" t="str">
            <v>Kurang</v>
          </cell>
          <cell r="P151">
            <v>84.5</v>
          </cell>
          <cell r="Q151">
            <v>79.5</v>
          </cell>
          <cell r="R151">
            <v>84.75</v>
          </cell>
          <cell r="S151">
            <v>83.5</v>
          </cell>
          <cell r="T151">
            <v>79.25</v>
          </cell>
          <cell r="U151">
            <v>81</v>
          </cell>
          <cell r="V151">
            <v>85</v>
          </cell>
          <cell r="W151">
            <v>82.75</v>
          </cell>
          <cell r="X151">
            <v>84</v>
          </cell>
          <cell r="Y151">
            <v>93.5</v>
          </cell>
          <cell r="Z151">
            <v>84.75</v>
          </cell>
          <cell r="AA151">
            <v>84.5</v>
          </cell>
          <cell r="AB151">
            <v>80.5</v>
          </cell>
          <cell r="AC151">
            <v>83.65384615384616</v>
          </cell>
          <cell r="AD151">
            <v>78</v>
          </cell>
          <cell r="AE151">
            <v>90</v>
          </cell>
          <cell r="AF151">
            <v>83</v>
          </cell>
          <cell r="AG151">
            <v>82</v>
          </cell>
          <cell r="AH151">
            <v>83</v>
          </cell>
          <cell r="AI151">
            <v>88</v>
          </cell>
          <cell r="AJ151">
            <v>86</v>
          </cell>
          <cell r="AK151">
            <v>88</v>
          </cell>
          <cell r="AL151">
            <v>86</v>
          </cell>
          <cell r="AM151">
            <v>93</v>
          </cell>
          <cell r="AN151">
            <v>81</v>
          </cell>
          <cell r="AO151">
            <v>87</v>
          </cell>
          <cell r="AP151">
            <v>84</v>
          </cell>
          <cell r="AQ151">
            <v>85.307692307692307</v>
          </cell>
        </row>
        <row r="152">
          <cell r="A152">
            <v>145</v>
          </cell>
          <cell r="B152" t="str">
            <v>9991425966</v>
          </cell>
          <cell r="C152" t="str">
            <v>3-17-06-21-016-145-8</v>
          </cell>
          <cell r="D152" t="str">
            <v>Toni Remanda</v>
          </cell>
          <cell r="E152" t="str">
            <v>IPS</v>
          </cell>
          <cell r="F152" t="str">
            <v>Sosiologi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 t="str">
            <v>Kurang</v>
          </cell>
          <cell r="M152" t="str">
            <v>Kurang</v>
          </cell>
          <cell r="N152" t="str">
            <v>Kurang</v>
          </cell>
          <cell r="O152" t="str">
            <v>Kurang</v>
          </cell>
          <cell r="P152">
            <v>79.5</v>
          </cell>
          <cell r="Q152">
            <v>79.75</v>
          </cell>
          <cell r="R152">
            <v>81.5</v>
          </cell>
          <cell r="S152">
            <v>83</v>
          </cell>
          <cell r="T152">
            <v>79.25</v>
          </cell>
          <cell r="U152">
            <v>82.25</v>
          </cell>
          <cell r="V152">
            <v>82.5</v>
          </cell>
          <cell r="W152">
            <v>80</v>
          </cell>
          <cell r="X152">
            <v>83.25</v>
          </cell>
          <cell r="Y152">
            <v>93.5</v>
          </cell>
          <cell r="Z152">
            <v>90.25</v>
          </cell>
          <cell r="AA152">
            <v>85.5</v>
          </cell>
          <cell r="AB152">
            <v>78</v>
          </cell>
          <cell r="AC152">
            <v>82.942307692307693</v>
          </cell>
          <cell r="AD152">
            <v>80</v>
          </cell>
          <cell r="AE152">
            <v>86</v>
          </cell>
          <cell r="AF152">
            <v>78</v>
          </cell>
          <cell r="AG152">
            <v>81</v>
          </cell>
          <cell r="AH152">
            <v>80</v>
          </cell>
          <cell r="AI152">
            <v>90</v>
          </cell>
          <cell r="AJ152">
            <v>82</v>
          </cell>
          <cell r="AK152">
            <v>84</v>
          </cell>
          <cell r="AL152">
            <v>88</v>
          </cell>
          <cell r="AM152">
            <v>94</v>
          </cell>
          <cell r="AN152">
            <v>90</v>
          </cell>
          <cell r="AO152">
            <v>87</v>
          </cell>
          <cell r="AP152">
            <v>80</v>
          </cell>
          <cell r="AQ152">
            <v>84.615384615384613</v>
          </cell>
        </row>
        <row r="153">
          <cell r="A153">
            <v>146</v>
          </cell>
          <cell r="B153" t="str">
            <v>9970285245</v>
          </cell>
          <cell r="C153" t="str">
            <v>3-17-06-21-016-146-7</v>
          </cell>
          <cell r="D153" t="str">
            <v>YOPI RIZAL</v>
          </cell>
          <cell r="E153" t="str">
            <v>IPS</v>
          </cell>
          <cell r="F153" t="str">
            <v>Sosiologi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 t="str">
            <v>Kurang</v>
          </cell>
          <cell r="M153" t="str">
            <v>Kurang</v>
          </cell>
          <cell r="N153" t="str">
            <v>Kurang</v>
          </cell>
          <cell r="O153" t="str">
            <v>Kurang</v>
          </cell>
          <cell r="P153">
            <v>79.75</v>
          </cell>
          <cell r="Q153">
            <v>78</v>
          </cell>
          <cell r="R153">
            <v>80.5</v>
          </cell>
          <cell r="S153">
            <v>81</v>
          </cell>
          <cell r="T153">
            <v>76.75</v>
          </cell>
          <cell r="U153">
            <v>80.5</v>
          </cell>
          <cell r="V153">
            <v>82</v>
          </cell>
          <cell r="W153">
            <v>77.25</v>
          </cell>
          <cell r="X153">
            <v>78.75</v>
          </cell>
          <cell r="Y153">
            <v>91.5</v>
          </cell>
          <cell r="Z153">
            <v>83</v>
          </cell>
          <cell r="AA153">
            <v>84.5</v>
          </cell>
          <cell r="AB153">
            <v>77.25</v>
          </cell>
          <cell r="AC153">
            <v>80.82692307692308</v>
          </cell>
          <cell r="AD153">
            <v>78</v>
          </cell>
          <cell r="AE153">
            <v>84</v>
          </cell>
          <cell r="AF153">
            <v>76</v>
          </cell>
          <cell r="AG153">
            <v>80</v>
          </cell>
          <cell r="AH153">
            <v>80</v>
          </cell>
          <cell r="AI153">
            <v>88</v>
          </cell>
          <cell r="AJ153">
            <v>78</v>
          </cell>
          <cell r="AK153">
            <v>86</v>
          </cell>
          <cell r="AL153">
            <v>88</v>
          </cell>
          <cell r="AM153">
            <v>93</v>
          </cell>
          <cell r="AN153">
            <v>81</v>
          </cell>
          <cell r="AO153">
            <v>84</v>
          </cell>
          <cell r="AP153">
            <v>80</v>
          </cell>
          <cell r="AQ153">
            <v>82.769230769230774</v>
          </cell>
        </row>
        <row r="154">
          <cell r="A154">
            <v>147</v>
          </cell>
          <cell r="B154" t="str">
            <v>9991483836</v>
          </cell>
          <cell r="C154" t="str">
            <v>3-17-06-21-016-147-6</v>
          </cell>
          <cell r="D154" t="str">
            <v>Yulida</v>
          </cell>
          <cell r="E154" t="str">
            <v>IPS</v>
          </cell>
          <cell r="F154" t="str">
            <v>Sosiologi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 t="str">
            <v>Kurang</v>
          </cell>
          <cell r="M154" t="str">
            <v>Kurang</v>
          </cell>
          <cell r="N154" t="str">
            <v>Kurang</v>
          </cell>
          <cell r="O154" t="str">
            <v>Kurang</v>
          </cell>
          <cell r="P154">
            <v>82</v>
          </cell>
          <cell r="Q154">
            <v>79.25</v>
          </cell>
          <cell r="R154">
            <v>85.5</v>
          </cell>
          <cell r="S154">
            <v>82</v>
          </cell>
          <cell r="T154">
            <v>80.25</v>
          </cell>
          <cell r="U154">
            <v>88.75</v>
          </cell>
          <cell r="V154">
            <v>83.75</v>
          </cell>
          <cell r="W154">
            <v>78.5</v>
          </cell>
          <cell r="X154">
            <v>86.75</v>
          </cell>
          <cell r="Y154">
            <v>91.5</v>
          </cell>
          <cell r="Z154">
            <v>84.25</v>
          </cell>
          <cell r="AA154">
            <v>85</v>
          </cell>
          <cell r="AB154">
            <v>78</v>
          </cell>
          <cell r="AC154">
            <v>83.5</v>
          </cell>
          <cell r="AD154">
            <v>78</v>
          </cell>
          <cell r="AE154">
            <v>88</v>
          </cell>
          <cell r="AF154">
            <v>84</v>
          </cell>
          <cell r="AG154">
            <v>84</v>
          </cell>
          <cell r="AH154">
            <v>81</v>
          </cell>
          <cell r="AI154">
            <v>90</v>
          </cell>
          <cell r="AJ154">
            <v>88</v>
          </cell>
          <cell r="AK154">
            <v>88</v>
          </cell>
          <cell r="AL154">
            <v>88</v>
          </cell>
          <cell r="AM154">
            <v>96</v>
          </cell>
          <cell r="AN154">
            <v>81</v>
          </cell>
          <cell r="AO154">
            <v>87</v>
          </cell>
          <cell r="AP154">
            <v>82</v>
          </cell>
          <cell r="AQ154">
            <v>85.769230769230774</v>
          </cell>
        </row>
        <row r="155">
          <cell r="A155">
            <v>148</v>
          </cell>
          <cell r="B155" t="str">
            <v>9996584989</v>
          </cell>
          <cell r="C155" t="str">
            <v>3-17-06-21-016-148-5</v>
          </cell>
          <cell r="D155" t="str">
            <v>Zentri Septi Usma</v>
          </cell>
          <cell r="E155" t="str">
            <v>IPS</v>
          </cell>
          <cell r="F155" t="str">
            <v>Sosiologi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 t="str">
            <v>Kurang</v>
          </cell>
          <cell r="M155" t="str">
            <v>Kurang</v>
          </cell>
          <cell r="N155" t="str">
            <v>Kurang</v>
          </cell>
          <cell r="O155" t="str">
            <v>Kurang</v>
          </cell>
          <cell r="P155">
            <v>82</v>
          </cell>
          <cell r="Q155">
            <v>79.75</v>
          </cell>
          <cell r="R155">
            <v>83</v>
          </cell>
          <cell r="S155">
            <v>81.5</v>
          </cell>
          <cell r="T155">
            <v>78</v>
          </cell>
          <cell r="U155">
            <v>80.5</v>
          </cell>
          <cell r="V155">
            <v>82.75</v>
          </cell>
          <cell r="W155">
            <v>84.25</v>
          </cell>
          <cell r="X155">
            <v>84.25</v>
          </cell>
          <cell r="Y155">
            <v>92.5</v>
          </cell>
          <cell r="Z155">
            <v>81</v>
          </cell>
          <cell r="AA155">
            <v>83.5</v>
          </cell>
          <cell r="AB155">
            <v>78</v>
          </cell>
          <cell r="AC155">
            <v>82.384615384615387</v>
          </cell>
          <cell r="AD155">
            <v>80</v>
          </cell>
          <cell r="AE155">
            <v>84</v>
          </cell>
          <cell r="AF155">
            <v>81</v>
          </cell>
          <cell r="AG155">
            <v>84</v>
          </cell>
          <cell r="AH155">
            <v>84</v>
          </cell>
          <cell r="AI155">
            <v>82</v>
          </cell>
          <cell r="AJ155">
            <v>82</v>
          </cell>
          <cell r="AK155">
            <v>82</v>
          </cell>
          <cell r="AL155">
            <v>86</v>
          </cell>
          <cell r="AM155">
            <v>92</v>
          </cell>
          <cell r="AN155">
            <v>81</v>
          </cell>
          <cell r="AO155">
            <v>86</v>
          </cell>
          <cell r="AP155">
            <v>82</v>
          </cell>
          <cell r="AQ155">
            <v>83.538461538461533</v>
          </cell>
        </row>
        <row r="156">
          <cell r="A156">
            <v>149</v>
          </cell>
          <cell r="B156" t="str">
            <v>9991483820</v>
          </cell>
          <cell r="C156" t="str">
            <v>3-17-06-21-016-149-4</v>
          </cell>
          <cell r="D156" t="str">
            <v>Afrila</v>
          </cell>
          <cell r="E156" t="str">
            <v>IPS</v>
          </cell>
          <cell r="F156" t="str">
            <v>Geografi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 t="str">
            <v>Kurang</v>
          </cell>
          <cell r="M156" t="str">
            <v>Kurang</v>
          </cell>
          <cell r="N156" t="str">
            <v>Kurang</v>
          </cell>
          <cell r="O156" t="str">
            <v>Kurang</v>
          </cell>
          <cell r="P156">
            <v>81.75</v>
          </cell>
          <cell r="Q156">
            <v>80.25</v>
          </cell>
          <cell r="R156">
            <v>86</v>
          </cell>
          <cell r="S156">
            <v>83</v>
          </cell>
          <cell r="T156">
            <v>81.25</v>
          </cell>
          <cell r="U156">
            <v>83.25</v>
          </cell>
          <cell r="V156">
            <v>83.75</v>
          </cell>
          <cell r="W156">
            <v>80.25</v>
          </cell>
          <cell r="X156">
            <v>84.75</v>
          </cell>
          <cell r="Y156">
            <v>87.75</v>
          </cell>
          <cell r="Z156">
            <v>81.5</v>
          </cell>
          <cell r="AA156">
            <v>86</v>
          </cell>
          <cell r="AB156">
            <v>77.5</v>
          </cell>
          <cell r="AC156">
            <v>82.84615384615384</v>
          </cell>
          <cell r="AD156">
            <v>80</v>
          </cell>
          <cell r="AE156">
            <v>86</v>
          </cell>
          <cell r="AF156">
            <v>82</v>
          </cell>
          <cell r="AG156">
            <v>84</v>
          </cell>
          <cell r="AH156">
            <v>83</v>
          </cell>
          <cell r="AI156">
            <v>88</v>
          </cell>
          <cell r="AJ156">
            <v>84</v>
          </cell>
          <cell r="AK156">
            <v>84</v>
          </cell>
          <cell r="AL156">
            <v>88</v>
          </cell>
          <cell r="AM156">
            <v>93</v>
          </cell>
          <cell r="AN156">
            <v>81</v>
          </cell>
          <cell r="AO156">
            <v>88</v>
          </cell>
          <cell r="AP156">
            <v>83</v>
          </cell>
          <cell r="AQ156">
            <v>84.92307692307692</v>
          </cell>
        </row>
        <row r="157">
          <cell r="A157">
            <v>150</v>
          </cell>
          <cell r="B157" t="str">
            <v>9987720834</v>
          </cell>
          <cell r="C157" t="str">
            <v>3-17-06-21-016-150-3</v>
          </cell>
          <cell r="D157" t="str">
            <v>Bardiyanti</v>
          </cell>
          <cell r="E157" t="str">
            <v>IPS</v>
          </cell>
          <cell r="F157" t="str">
            <v>Geografi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 t="str">
            <v>Kurang</v>
          </cell>
          <cell r="M157" t="str">
            <v>Kurang</v>
          </cell>
          <cell r="N157" t="str">
            <v>Kurang</v>
          </cell>
          <cell r="O157" t="str">
            <v>Kurang</v>
          </cell>
          <cell r="P157">
            <v>93.5</v>
          </cell>
          <cell r="Q157">
            <v>83</v>
          </cell>
          <cell r="R157">
            <v>85.25</v>
          </cell>
          <cell r="S157">
            <v>93.25</v>
          </cell>
          <cell r="T157">
            <v>85</v>
          </cell>
          <cell r="U157">
            <v>90.5</v>
          </cell>
          <cell r="V157">
            <v>90.75</v>
          </cell>
          <cell r="W157">
            <v>83.25</v>
          </cell>
          <cell r="X157">
            <v>89.25</v>
          </cell>
          <cell r="Y157">
            <v>90.5</v>
          </cell>
          <cell r="Z157">
            <v>83.5</v>
          </cell>
          <cell r="AA157">
            <v>92.25</v>
          </cell>
          <cell r="AB157">
            <v>82.25</v>
          </cell>
          <cell r="AC157">
            <v>87.865384615384613</v>
          </cell>
          <cell r="AD157">
            <v>86</v>
          </cell>
          <cell r="AE157">
            <v>86</v>
          </cell>
          <cell r="AF157">
            <v>87</v>
          </cell>
          <cell r="AG157">
            <v>86</v>
          </cell>
          <cell r="AH157">
            <v>85</v>
          </cell>
          <cell r="AI157">
            <v>90</v>
          </cell>
          <cell r="AJ157">
            <v>94</v>
          </cell>
          <cell r="AK157">
            <v>90</v>
          </cell>
          <cell r="AL157">
            <v>92</v>
          </cell>
          <cell r="AM157">
            <v>95</v>
          </cell>
          <cell r="AN157">
            <v>81</v>
          </cell>
          <cell r="AO157">
            <v>95</v>
          </cell>
          <cell r="AP157">
            <v>87</v>
          </cell>
          <cell r="AQ157">
            <v>88.769230769230774</v>
          </cell>
        </row>
        <row r="158">
          <cell r="A158">
            <v>151</v>
          </cell>
          <cell r="B158" t="str">
            <v>9991483838</v>
          </cell>
          <cell r="C158" t="str">
            <v>3-17-06-21-016-151-2</v>
          </cell>
          <cell r="D158" t="str">
            <v>Butet Mayangsari</v>
          </cell>
          <cell r="E158" t="str">
            <v>IPS</v>
          </cell>
          <cell r="F158" t="str">
            <v>Geografi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 t="str">
            <v>Kurang</v>
          </cell>
          <cell r="M158" t="str">
            <v>Kurang</v>
          </cell>
          <cell r="N158" t="str">
            <v>Kurang</v>
          </cell>
          <cell r="O158" t="str">
            <v>Kurang</v>
          </cell>
          <cell r="P158">
            <v>83.75</v>
          </cell>
          <cell r="Q158">
            <v>79.5</v>
          </cell>
          <cell r="R158">
            <v>84.75</v>
          </cell>
          <cell r="S158">
            <v>84.25</v>
          </cell>
          <cell r="T158">
            <v>81.5</v>
          </cell>
          <cell r="U158">
            <v>81.25</v>
          </cell>
          <cell r="V158">
            <v>82.75</v>
          </cell>
          <cell r="W158">
            <v>79.5</v>
          </cell>
          <cell r="X158">
            <v>85.5</v>
          </cell>
          <cell r="Y158">
            <v>90.25</v>
          </cell>
          <cell r="Z158">
            <v>81.5</v>
          </cell>
          <cell r="AA158">
            <v>86.25</v>
          </cell>
          <cell r="AB158">
            <v>82</v>
          </cell>
          <cell r="AC158">
            <v>83.288461538461533</v>
          </cell>
          <cell r="AD158">
            <v>82</v>
          </cell>
          <cell r="AE158">
            <v>88</v>
          </cell>
          <cell r="AF158">
            <v>81</v>
          </cell>
          <cell r="AG158">
            <v>83</v>
          </cell>
          <cell r="AH158">
            <v>82</v>
          </cell>
          <cell r="AI158">
            <v>88</v>
          </cell>
          <cell r="AJ158">
            <v>94</v>
          </cell>
          <cell r="AK158">
            <v>88</v>
          </cell>
          <cell r="AL158">
            <v>92</v>
          </cell>
          <cell r="AM158">
            <v>94</v>
          </cell>
          <cell r="AN158">
            <v>81</v>
          </cell>
          <cell r="AO158">
            <v>89</v>
          </cell>
          <cell r="AP158">
            <v>87</v>
          </cell>
          <cell r="AQ158">
            <v>86.84615384615384</v>
          </cell>
        </row>
        <row r="159">
          <cell r="A159">
            <v>152</v>
          </cell>
          <cell r="B159" t="str">
            <v>9990605705</v>
          </cell>
          <cell r="C159" t="str">
            <v>3-17-06-21-016-152-9</v>
          </cell>
          <cell r="D159" t="str">
            <v>Irawati</v>
          </cell>
          <cell r="E159" t="str">
            <v>IPS</v>
          </cell>
          <cell r="F159" t="str">
            <v>Geografi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 t="str">
            <v>Kurang</v>
          </cell>
          <cell r="M159" t="str">
            <v>Kurang</v>
          </cell>
          <cell r="N159" t="str">
            <v>Kurang</v>
          </cell>
          <cell r="O159" t="str">
            <v>Kurang</v>
          </cell>
          <cell r="P159">
            <v>81</v>
          </cell>
          <cell r="Q159">
            <v>78.5</v>
          </cell>
          <cell r="R159">
            <v>82</v>
          </cell>
          <cell r="S159">
            <v>83.5</v>
          </cell>
          <cell r="T159">
            <v>80.25</v>
          </cell>
          <cell r="U159">
            <v>82.5</v>
          </cell>
          <cell r="V159">
            <v>81.25</v>
          </cell>
          <cell r="W159">
            <v>79.25</v>
          </cell>
          <cell r="X159">
            <v>83.25</v>
          </cell>
          <cell r="Y159">
            <v>90.75</v>
          </cell>
          <cell r="Z159">
            <v>81.5</v>
          </cell>
          <cell r="AA159">
            <v>86</v>
          </cell>
          <cell r="AB159">
            <v>78</v>
          </cell>
          <cell r="AC159">
            <v>82.134615384615387</v>
          </cell>
          <cell r="AD159">
            <v>82</v>
          </cell>
          <cell r="AE159">
            <v>86</v>
          </cell>
          <cell r="AF159">
            <v>78</v>
          </cell>
          <cell r="AG159">
            <v>83</v>
          </cell>
          <cell r="AH159">
            <v>82</v>
          </cell>
          <cell r="AI159">
            <v>90</v>
          </cell>
          <cell r="AJ159">
            <v>84</v>
          </cell>
          <cell r="AK159">
            <v>82</v>
          </cell>
          <cell r="AL159">
            <v>88</v>
          </cell>
          <cell r="AM159">
            <v>94</v>
          </cell>
          <cell r="AN159">
            <v>81</v>
          </cell>
          <cell r="AO159">
            <v>88</v>
          </cell>
          <cell r="AP159">
            <v>82</v>
          </cell>
          <cell r="AQ159">
            <v>84.615384615384613</v>
          </cell>
        </row>
        <row r="160">
          <cell r="A160">
            <v>153</v>
          </cell>
          <cell r="B160" t="str">
            <v>9987589981</v>
          </cell>
          <cell r="C160" t="str">
            <v>3-17-06-21-016-153-8</v>
          </cell>
          <cell r="D160" t="str">
            <v>Muspirah</v>
          </cell>
          <cell r="E160" t="str">
            <v>IPS</v>
          </cell>
          <cell r="F160" t="str">
            <v>Geografi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 t="str">
            <v>Kurang</v>
          </cell>
          <cell r="M160" t="str">
            <v>Kurang</v>
          </cell>
          <cell r="N160" t="str">
            <v>Kurang</v>
          </cell>
          <cell r="O160" t="str">
            <v>Kurang</v>
          </cell>
          <cell r="P160">
            <v>80.25</v>
          </cell>
          <cell r="Q160">
            <v>78.5</v>
          </cell>
          <cell r="R160">
            <v>83</v>
          </cell>
          <cell r="S160">
            <v>83.75</v>
          </cell>
          <cell r="T160">
            <v>83</v>
          </cell>
          <cell r="U160">
            <v>81.25</v>
          </cell>
          <cell r="V160">
            <v>84.5</v>
          </cell>
          <cell r="W160">
            <v>80.25</v>
          </cell>
          <cell r="X160">
            <v>86</v>
          </cell>
          <cell r="Y160">
            <v>90.5</v>
          </cell>
          <cell r="Z160">
            <v>82.5</v>
          </cell>
          <cell r="AA160">
            <v>87</v>
          </cell>
          <cell r="AB160">
            <v>80</v>
          </cell>
          <cell r="AC160">
            <v>83.115384615384613</v>
          </cell>
          <cell r="AD160">
            <v>80</v>
          </cell>
          <cell r="AE160">
            <v>86</v>
          </cell>
          <cell r="AF160">
            <v>81</v>
          </cell>
          <cell r="AG160">
            <v>84</v>
          </cell>
          <cell r="AH160">
            <v>83</v>
          </cell>
          <cell r="AI160">
            <v>86</v>
          </cell>
          <cell r="AJ160">
            <v>84</v>
          </cell>
          <cell r="AK160">
            <v>84</v>
          </cell>
          <cell r="AL160">
            <v>90</v>
          </cell>
          <cell r="AM160">
            <v>96</v>
          </cell>
          <cell r="AN160">
            <v>81</v>
          </cell>
          <cell r="AO160">
            <v>90</v>
          </cell>
          <cell r="AP160">
            <v>84</v>
          </cell>
          <cell r="AQ160">
            <v>85.307692307692307</v>
          </cell>
        </row>
        <row r="161">
          <cell r="A161">
            <v>154</v>
          </cell>
          <cell r="B161" t="str">
            <v>9991483671</v>
          </cell>
          <cell r="C161" t="str">
            <v>3-17-06-21-016-154-7</v>
          </cell>
          <cell r="D161" t="str">
            <v>Pitria Yanita</v>
          </cell>
          <cell r="E161" t="str">
            <v>IPS</v>
          </cell>
          <cell r="F161" t="str">
            <v>Geografi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 t="str">
            <v>Kurang</v>
          </cell>
          <cell r="M161" t="str">
            <v>Kurang</v>
          </cell>
          <cell r="N161" t="str">
            <v>Kurang</v>
          </cell>
          <cell r="O161" t="str">
            <v>Kurang</v>
          </cell>
          <cell r="P161">
            <v>84</v>
          </cell>
          <cell r="Q161">
            <v>78.75</v>
          </cell>
          <cell r="R161">
            <v>85.75</v>
          </cell>
          <cell r="S161">
            <v>83.75</v>
          </cell>
          <cell r="T161">
            <v>86.5</v>
          </cell>
          <cell r="U161">
            <v>84.75</v>
          </cell>
          <cell r="V161">
            <v>87.25</v>
          </cell>
          <cell r="W161">
            <v>82.25</v>
          </cell>
          <cell r="X161">
            <v>86</v>
          </cell>
          <cell r="Y161">
            <v>91.5</v>
          </cell>
          <cell r="Z161">
            <v>90.25</v>
          </cell>
          <cell r="AA161">
            <v>87</v>
          </cell>
          <cell r="AB161">
            <v>84.5</v>
          </cell>
          <cell r="AC161">
            <v>85.557692307692307</v>
          </cell>
          <cell r="AD161">
            <v>78</v>
          </cell>
          <cell r="AE161">
            <v>88</v>
          </cell>
          <cell r="AF161">
            <v>81</v>
          </cell>
          <cell r="AG161">
            <v>86</v>
          </cell>
          <cell r="AH161">
            <v>84</v>
          </cell>
          <cell r="AI161">
            <v>88</v>
          </cell>
          <cell r="AJ161">
            <v>84</v>
          </cell>
          <cell r="AK161">
            <v>86</v>
          </cell>
          <cell r="AL161">
            <v>92</v>
          </cell>
          <cell r="AM161">
            <v>95</v>
          </cell>
          <cell r="AN161">
            <v>82</v>
          </cell>
          <cell r="AO161">
            <v>90</v>
          </cell>
          <cell r="AP161">
            <v>87</v>
          </cell>
          <cell r="AQ161">
            <v>86.230769230769226</v>
          </cell>
        </row>
        <row r="162">
          <cell r="A162">
            <v>155</v>
          </cell>
          <cell r="B162" t="str">
            <v>9994011969</v>
          </cell>
          <cell r="C162" t="str">
            <v>3-17-06-21-016-155-6</v>
          </cell>
          <cell r="D162" t="str">
            <v>Sri Munanda</v>
          </cell>
          <cell r="E162" t="str">
            <v>IPS</v>
          </cell>
          <cell r="F162" t="str">
            <v>Geografi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 t="str">
            <v>Kurang</v>
          </cell>
          <cell r="M162" t="str">
            <v>Kurang</v>
          </cell>
          <cell r="N162" t="str">
            <v>Kurang</v>
          </cell>
          <cell r="O162" t="str">
            <v>Kurang</v>
          </cell>
          <cell r="P162">
            <v>80.5</v>
          </cell>
          <cell r="Q162">
            <v>79.25</v>
          </cell>
          <cell r="R162">
            <v>80.75</v>
          </cell>
          <cell r="S162">
            <v>81.5</v>
          </cell>
          <cell r="T162">
            <v>80.5</v>
          </cell>
          <cell r="U162">
            <v>82.75</v>
          </cell>
          <cell r="V162">
            <v>84.75</v>
          </cell>
          <cell r="W162">
            <v>81.25</v>
          </cell>
          <cell r="X162">
            <v>83</v>
          </cell>
          <cell r="Y162">
            <v>89</v>
          </cell>
          <cell r="Z162">
            <v>80.5</v>
          </cell>
          <cell r="AA162">
            <v>86.75</v>
          </cell>
          <cell r="AB162">
            <v>80</v>
          </cell>
          <cell r="AC162">
            <v>82.34615384615384</v>
          </cell>
          <cell r="AD162">
            <v>80</v>
          </cell>
          <cell r="AE162">
            <v>86</v>
          </cell>
          <cell r="AF162">
            <v>78</v>
          </cell>
          <cell r="AG162">
            <v>84</v>
          </cell>
          <cell r="AH162">
            <v>83</v>
          </cell>
          <cell r="AI162">
            <v>90</v>
          </cell>
          <cell r="AJ162">
            <v>86</v>
          </cell>
          <cell r="AK162">
            <v>84</v>
          </cell>
          <cell r="AL162">
            <v>92</v>
          </cell>
          <cell r="AM162">
            <v>94</v>
          </cell>
          <cell r="AN162">
            <v>82</v>
          </cell>
          <cell r="AO162">
            <v>89</v>
          </cell>
          <cell r="AP162">
            <v>85</v>
          </cell>
          <cell r="AQ162">
            <v>85.615384615384613</v>
          </cell>
        </row>
        <row r="163">
          <cell r="A163">
            <v>156</v>
          </cell>
          <cell r="B163" t="str">
            <v>9996660334</v>
          </cell>
          <cell r="C163" t="str">
            <v>3-17-06-21-016-156-5</v>
          </cell>
          <cell r="D163" t="str">
            <v>T. Candra Ahdika Husni</v>
          </cell>
          <cell r="E163" t="str">
            <v>IPS</v>
          </cell>
          <cell r="F163" t="str">
            <v>Geografi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 t="str">
            <v>Kurang</v>
          </cell>
          <cell r="M163" t="str">
            <v>Kurang</v>
          </cell>
          <cell r="N163" t="str">
            <v>Kurang</v>
          </cell>
          <cell r="O163" t="str">
            <v>Kurang</v>
          </cell>
          <cell r="P163">
            <v>86.25</v>
          </cell>
          <cell r="Q163">
            <v>80.25</v>
          </cell>
          <cell r="R163">
            <v>83.5</v>
          </cell>
          <cell r="S163">
            <v>82</v>
          </cell>
          <cell r="T163">
            <v>81.5</v>
          </cell>
          <cell r="U163">
            <v>86</v>
          </cell>
          <cell r="V163">
            <v>84.5</v>
          </cell>
          <cell r="W163">
            <v>81.25</v>
          </cell>
          <cell r="X163">
            <v>82.75</v>
          </cell>
          <cell r="Y163">
            <v>90.5</v>
          </cell>
          <cell r="Z163">
            <v>89</v>
          </cell>
          <cell r="AA163">
            <v>85.25</v>
          </cell>
          <cell r="AB163">
            <v>83</v>
          </cell>
          <cell r="AC163">
            <v>84.288461538461533</v>
          </cell>
          <cell r="AD163">
            <v>80</v>
          </cell>
          <cell r="AE163">
            <v>86</v>
          </cell>
          <cell r="AF163">
            <v>88</v>
          </cell>
          <cell r="AG163">
            <v>85</v>
          </cell>
          <cell r="AH163">
            <v>84</v>
          </cell>
          <cell r="AI163">
            <v>88</v>
          </cell>
          <cell r="AJ163">
            <v>90</v>
          </cell>
          <cell r="AK163">
            <v>86</v>
          </cell>
          <cell r="AL163">
            <v>88</v>
          </cell>
          <cell r="AM163">
            <v>95</v>
          </cell>
          <cell r="AN163">
            <v>81</v>
          </cell>
          <cell r="AO163">
            <v>87</v>
          </cell>
          <cell r="AP163">
            <v>87</v>
          </cell>
          <cell r="AQ163">
            <v>86.538461538461533</v>
          </cell>
        </row>
        <row r="164">
          <cell r="A164">
            <v>157</v>
          </cell>
          <cell r="B164" t="str">
            <v>9980920086</v>
          </cell>
          <cell r="C164" t="str">
            <v>3-17-06-21-016-157-4</v>
          </cell>
          <cell r="D164" t="str">
            <v>Yulinar</v>
          </cell>
          <cell r="E164" t="str">
            <v>IPS</v>
          </cell>
          <cell r="F164" t="str">
            <v>Geografi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 t="str">
            <v>Kurang</v>
          </cell>
          <cell r="M164" t="str">
            <v>Kurang</v>
          </cell>
          <cell r="N164" t="str">
            <v>Kurang</v>
          </cell>
          <cell r="O164" t="str">
            <v>Kurang</v>
          </cell>
          <cell r="P164">
            <v>79.75</v>
          </cell>
          <cell r="Q164">
            <v>78.75</v>
          </cell>
          <cell r="R164">
            <v>82.25</v>
          </cell>
          <cell r="S164">
            <v>81.5</v>
          </cell>
          <cell r="T164">
            <v>79.25</v>
          </cell>
          <cell r="U164">
            <v>81.25</v>
          </cell>
          <cell r="V164">
            <v>82.25</v>
          </cell>
          <cell r="W164">
            <v>80.75</v>
          </cell>
          <cell r="X164">
            <v>79.25</v>
          </cell>
          <cell r="Y164">
            <v>88.5</v>
          </cell>
          <cell r="Z164">
            <v>81.5</v>
          </cell>
          <cell r="AA164">
            <v>83.5</v>
          </cell>
          <cell r="AB164">
            <v>77.25</v>
          </cell>
          <cell r="AC164">
            <v>81.211538461538467</v>
          </cell>
          <cell r="AD164">
            <v>80</v>
          </cell>
          <cell r="AE164">
            <v>88</v>
          </cell>
          <cell r="AF164">
            <v>80</v>
          </cell>
          <cell r="AG164">
            <v>84</v>
          </cell>
          <cell r="AH164">
            <v>83</v>
          </cell>
          <cell r="AI164">
            <v>88</v>
          </cell>
          <cell r="AJ164">
            <v>86</v>
          </cell>
          <cell r="AK164">
            <v>84</v>
          </cell>
          <cell r="AL164">
            <v>90</v>
          </cell>
          <cell r="AM164">
            <v>96</v>
          </cell>
          <cell r="AN164">
            <v>82</v>
          </cell>
          <cell r="AO164">
            <v>85</v>
          </cell>
          <cell r="AP164">
            <v>80</v>
          </cell>
          <cell r="AQ164">
            <v>85.07692307692308</v>
          </cell>
        </row>
        <row r="165">
          <cell r="A165">
            <v>158</v>
          </cell>
          <cell r="B165" t="str">
            <v>9997028770</v>
          </cell>
          <cell r="C165" t="str">
            <v>3-17-06-21-016-158-3</v>
          </cell>
          <cell r="D165" t="str">
            <v>Feri Yanto</v>
          </cell>
          <cell r="E165" t="str">
            <v>IPS</v>
          </cell>
          <cell r="F165" t="str">
            <v>Geografi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 t="str">
            <v>Kurang</v>
          </cell>
          <cell r="M165" t="str">
            <v>Kurang</v>
          </cell>
          <cell r="N165" t="str">
            <v>Kurang</v>
          </cell>
          <cell r="O165" t="str">
            <v>Kurang</v>
          </cell>
          <cell r="P165">
            <v>83.25</v>
          </cell>
          <cell r="Q165">
            <v>79.75</v>
          </cell>
          <cell r="R165">
            <v>85.5</v>
          </cell>
          <cell r="S165">
            <v>81.5</v>
          </cell>
          <cell r="T165">
            <v>76.75</v>
          </cell>
          <cell r="U165">
            <v>86.25</v>
          </cell>
          <cell r="V165">
            <v>81.5</v>
          </cell>
          <cell r="W165">
            <v>78.5</v>
          </cell>
          <cell r="X165">
            <v>81.75</v>
          </cell>
          <cell r="Y165">
            <v>90.5</v>
          </cell>
          <cell r="Z165">
            <v>86</v>
          </cell>
          <cell r="AA165">
            <v>84.5</v>
          </cell>
          <cell r="AB165">
            <v>78.75</v>
          </cell>
          <cell r="AC165">
            <v>82.65384615384616</v>
          </cell>
          <cell r="AD165">
            <v>76</v>
          </cell>
          <cell r="AE165">
            <v>86</v>
          </cell>
          <cell r="AF165">
            <v>78</v>
          </cell>
          <cell r="AG165">
            <v>80</v>
          </cell>
          <cell r="AH165">
            <v>83</v>
          </cell>
          <cell r="AI165">
            <v>86</v>
          </cell>
          <cell r="AJ165">
            <v>80</v>
          </cell>
          <cell r="AK165">
            <v>82</v>
          </cell>
          <cell r="AL165">
            <v>88</v>
          </cell>
          <cell r="AM165">
            <v>96</v>
          </cell>
          <cell r="AN165">
            <v>81</v>
          </cell>
          <cell r="AO165">
            <v>86</v>
          </cell>
          <cell r="AP165">
            <v>80</v>
          </cell>
          <cell r="AQ165">
            <v>83.230769230769226</v>
          </cell>
        </row>
        <row r="166">
          <cell r="A166">
            <v>159</v>
          </cell>
          <cell r="B166" t="str">
            <v>0005489229</v>
          </cell>
          <cell r="C166" t="str">
            <v>3-17-06-21-016-159-2</v>
          </cell>
          <cell r="D166" t="str">
            <v>Hainur Marziah</v>
          </cell>
          <cell r="E166" t="str">
            <v>IPS</v>
          </cell>
          <cell r="F166" t="str">
            <v>Geografi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 t="str">
            <v>Kurang</v>
          </cell>
          <cell r="M166" t="str">
            <v>Kurang</v>
          </cell>
          <cell r="N166" t="str">
            <v>Kurang</v>
          </cell>
          <cell r="O166" t="str">
            <v>Kurang</v>
          </cell>
          <cell r="P166">
            <v>81.5</v>
          </cell>
          <cell r="Q166">
            <v>79</v>
          </cell>
          <cell r="R166">
            <v>84.25</v>
          </cell>
          <cell r="S166">
            <v>81.5</v>
          </cell>
          <cell r="T166">
            <v>80.75</v>
          </cell>
          <cell r="U166">
            <v>86.5</v>
          </cell>
          <cell r="V166">
            <v>83.5</v>
          </cell>
          <cell r="W166">
            <v>82.75</v>
          </cell>
          <cell r="X166">
            <v>85.5</v>
          </cell>
          <cell r="Y166">
            <v>90.75</v>
          </cell>
          <cell r="Z166">
            <v>80</v>
          </cell>
          <cell r="AA166">
            <v>82.25</v>
          </cell>
          <cell r="AB166">
            <v>77.5</v>
          </cell>
          <cell r="AC166">
            <v>82.75</v>
          </cell>
          <cell r="AD166">
            <v>82</v>
          </cell>
          <cell r="AE166">
            <v>88</v>
          </cell>
          <cell r="AF166">
            <v>82</v>
          </cell>
          <cell r="AG166">
            <v>82</v>
          </cell>
          <cell r="AH166">
            <v>82</v>
          </cell>
          <cell r="AI166">
            <v>88</v>
          </cell>
          <cell r="AJ166">
            <v>88</v>
          </cell>
          <cell r="AK166">
            <v>84</v>
          </cell>
          <cell r="AL166">
            <v>90</v>
          </cell>
          <cell r="AM166">
            <v>94</v>
          </cell>
          <cell r="AN166">
            <v>82</v>
          </cell>
          <cell r="AO166">
            <v>86</v>
          </cell>
          <cell r="AP166">
            <v>82</v>
          </cell>
          <cell r="AQ166">
            <v>85.384615384615387</v>
          </cell>
        </row>
        <row r="167">
          <cell r="A167">
            <v>160</v>
          </cell>
          <cell r="B167" t="str">
            <v>0008068984</v>
          </cell>
          <cell r="C167" t="str">
            <v>3-17-06-21-016-160-9</v>
          </cell>
          <cell r="D167" t="str">
            <v>Pitriyah</v>
          </cell>
          <cell r="E167" t="str">
            <v>IPS</v>
          </cell>
          <cell r="F167" t="str">
            <v>Geografi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 t="str">
            <v>Kurang</v>
          </cell>
          <cell r="M167" t="str">
            <v>Kurang</v>
          </cell>
          <cell r="N167" t="str">
            <v>Kurang</v>
          </cell>
          <cell r="O167" t="str">
            <v>Kurang</v>
          </cell>
          <cell r="P167">
            <v>84.5</v>
          </cell>
          <cell r="Q167">
            <v>79.5</v>
          </cell>
          <cell r="R167">
            <v>84.75</v>
          </cell>
          <cell r="S167">
            <v>83</v>
          </cell>
          <cell r="T167">
            <v>78</v>
          </cell>
          <cell r="U167">
            <v>87.25</v>
          </cell>
          <cell r="V167">
            <v>87</v>
          </cell>
          <cell r="W167">
            <v>85.25</v>
          </cell>
          <cell r="X167">
            <v>85.25</v>
          </cell>
          <cell r="Y167">
            <v>91.5</v>
          </cell>
          <cell r="Z167">
            <v>80</v>
          </cell>
          <cell r="AA167">
            <v>87</v>
          </cell>
          <cell r="AB167">
            <v>82</v>
          </cell>
          <cell r="AC167">
            <v>84.230769230769226</v>
          </cell>
          <cell r="AD167">
            <v>84</v>
          </cell>
          <cell r="AE167">
            <v>88</v>
          </cell>
          <cell r="AF167">
            <v>81</v>
          </cell>
          <cell r="AG167">
            <v>82</v>
          </cell>
          <cell r="AH167">
            <v>82</v>
          </cell>
          <cell r="AI167">
            <v>88</v>
          </cell>
          <cell r="AJ167">
            <v>90</v>
          </cell>
          <cell r="AK167">
            <v>82</v>
          </cell>
          <cell r="AL167">
            <v>90</v>
          </cell>
          <cell r="AM167">
            <v>94</v>
          </cell>
          <cell r="AN167">
            <v>86</v>
          </cell>
          <cell r="AO167">
            <v>89</v>
          </cell>
          <cell r="AP167">
            <v>85</v>
          </cell>
          <cell r="AQ167">
            <v>86.230769230769226</v>
          </cell>
        </row>
        <row r="168">
          <cell r="A168">
            <v>161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 t="str">
            <v>Kurang</v>
          </cell>
          <cell r="M168" t="str">
            <v>Kurang</v>
          </cell>
          <cell r="N168" t="str">
            <v>Kurang</v>
          </cell>
          <cell r="O168" t="str">
            <v>Kurang</v>
          </cell>
          <cell r="P168" t="e">
            <v>#DIV/0!</v>
          </cell>
          <cell r="Q168" t="e">
            <v>#DIV/0!</v>
          </cell>
          <cell r="R168" t="e">
            <v>#DIV/0!</v>
          </cell>
          <cell r="S168" t="e">
            <v>#DIV/0!</v>
          </cell>
          <cell r="T168" t="e">
            <v>#DIV/0!</v>
          </cell>
          <cell r="U168" t="e">
            <v>#DIV/0!</v>
          </cell>
          <cell r="V168" t="e">
            <v>#DIV/0!</v>
          </cell>
          <cell r="W168" t="e">
            <v>#DIV/0!</v>
          </cell>
          <cell r="X168" t="e">
            <v>#DIV/0!</v>
          </cell>
          <cell r="Y168" t="e">
            <v>#DIV/0!</v>
          </cell>
          <cell r="Z168" t="e">
            <v>#DIV/0!</v>
          </cell>
          <cell r="AA168" t="e">
            <v>#DIV/0!</v>
          </cell>
          <cell r="AB168" t="e">
            <v>#DIV/0!</v>
          </cell>
          <cell r="AC168" t="e">
            <v>#DIV/0!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</row>
        <row r="169">
          <cell r="A169">
            <v>162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 t="str">
            <v>Kurang</v>
          </cell>
          <cell r="M169" t="str">
            <v>Kurang</v>
          </cell>
          <cell r="N169" t="str">
            <v>Kurang</v>
          </cell>
          <cell r="O169" t="str">
            <v>Kurang</v>
          </cell>
          <cell r="P169" t="e">
            <v>#DIV/0!</v>
          </cell>
          <cell r="Q169" t="e">
            <v>#DIV/0!</v>
          </cell>
          <cell r="R169" t="e">
            <v>#DIV/0!</v>
          </cell>
          <cell r="S169" t="e">
            <v>#DIV/0!</v>
          </cell>
          <cell r="T169" t="e">
            <v>#DIV/0!</v>
          </cell>
          <cell r="U169" t="e">
            <v>#DIV/0!</v>
          </cell>
          <cell r="V169" t="e">
            <v>#DIV/0!</v>
          </cell>
          <cell r="W169" t="e">
            <v>#DIV/0!</v>
          </cell>
          <cell r="X169" t="e">
            <v>#DIV/0!</v>
          </cell>
          <cell r="Y169" t="e">
            <v>#DIV/0!</v>
          </cell>
          <cell r="Z169" t="e">
            <v>#DIV/0!</v>
          </cell>
          <cell r="AA169" t="e">
            <v>#DIV/0!</v>
          </cell>
          <cell r="AB169" t="e">
            <v>#DIV/0!</v>
          </cell>
          <cell r="AC169" t="e">
            <v>#DIV/0!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</row>
        <row r="170">
          <cell r="A170">
            <v>163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 t="str">
            <v>Kurang</v>
          </cell>
          <cell r="M170" t="str">
            <v>Kurang</v>
          </cell>
          <cell r="N170" t="str">
            <v>Kurang</v>
          </cell>
          <cell r="O170" t="str">
            <v>Kurang</v>
          </cell>
          <cell r="P170" t="e">
            <v>#DIV/0!</v>
          </cell>
          <cell r="Q170" t="e">
            <v>#DIV/0!</v>
          </cell>
          <cell r="R170" t="e">
            <v>#DIV/0!</v>
          </cell>
          <cell r="S170" t="e">
            <v>#DIV/0!</v>
          </cell>
          <cell r="T170" t="e">
            <v>#DIV/0!</v>
          </cell>
          <cell r="U170" t="e">
            <v>#DIV/0!</v>
          </cell>
          <cell r="V170" t="e">
            <v>#DIV/0!</v>
          </cell>
          <cell r="W170" t="e">
            <v>#DIV/0!</v>
          </cell>
          <cell r="X170" t="e">
            <v>#DIV/0!</v>
          </cell>
          <cell r="Y170" t="e">
            <v>#DIV/0!</v>
          </cell>
          <cell r="Z170" t="e">
            <v>#DIV/0!</v>
          </cell>
          <cell r="AA170" t="e">
            <v>#DIV/0!</v>
          </cell>
          <cell r="AB170" t="e">
            <v>#DIV/0!</v>
          </cell>
          <cell r="AC170" t="e">
            <v>#DIV/0!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</row>
        <row r="171">
          <cell r="A171">
            <v>164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 t="str">
            <v>Kurang</v>
          </cell>
          <cell r="M171" t="str">
            <v>Kurang</v>
          </cell>
          <cell r="N171" t="str">
            <v>Kurang</v>
          </cell>
          <cell r="O171" t="str">
            <v>Kurang</v>
          </cell>
          <cell r="P171" t="e">
            <v>#DIV/0!</v>
          </cell>
          <cell r="Q171" t="e">
            <v>#DIV/0!</v>
          </cell>
          <cell r="R171" t="e">
            <v>#DIV/0!</v>
          </cell>
          <cell r="S171" t="e">
            <v>#DIV/0!</v>
          </cell>
          <cell r="T171" t="e">
            <v>#DIV/0!</v>
          </cell>
          <cell r="U171" t="e">
            <v>#DIV/0!</v>
          </cell>
          <cell r="V171" t="e">
            <v>#DIV/0!</v>
          </cell>
          <cell r="W171" t="e">
            <v>#DIV/0!</v>
          </cell>
          <cell r="X171" t="e">
            <v>#DIV/0!</v>
          </cell>
          <cell r="Y171" t="e">
            <v>#DIV/0!</v>
          </cell>
          <cell r="Z171" t="e">
            <v>#DIV/0!</v>
          </cell>
          <cell r="AA171" t="e">
            <v>#DIV/0!</v>
          </cell>
          <cell r="AB171" t="e">
            <v>#DIV/0!</v>
          </cell>
          <cell r="AC171" t="e">
            <v>#DIV/0!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</row>
        <row r="172">
          <cell r="A172">
            <v>165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 t="str">
            <v>Kurang</v>
          </cell>
          <cell r="M172" t="str">
            <v>Kurang</v>
          </cell>
          <cell r="N172" t="str">
            <v>Kurang</v>
          </cell>
          <cell r="O172" t="str">
            <v>Kurang</v>
          </cell>
          <cell r="P172" t="e">
            <v>#DIV/0!</v>
          </cell>
          <cell r="Q172" t="e">
            <v>#DIV/0!</v>
          </cell>
          <cell r="R172" t="e">
            <v>#DIV/0!</v>
          </cell>
          <cell r="S172" t="e">
            <v>#DIV/0!</v>
          </cell>
          <cell r="T172" t="e">
            <v>#DIV/0!</v>
          </cell>
          <cell r="U172" t="e">
            <v>#DIV/0!</v>
          </cell>
          <cell r="V172" t="e">
            <v>#DIV/0!</v>
          </cell>
          <cell r="W172" t="e">
            <v>#DIV/0!</v>
          </cell>
          <cell r="X172" t="e">
            <v>#DIV/0!</v>
          </cell>
          <cell r="Y172" t="e">
            <v>#DIV/0!</v>
          </cell>
          <cell r="Z172" t="e">
            <v>#DIV/0!</v>
          </cell>
          <cell r="AA172" t="e">
            <v>#DIV/0!</v>
          </cell>
          <cell r="AB172" t="e">
            <v>#DIV/0!</v>
          </cell>
          <cell r="AC172" t="e">
            <v>#DIV/0!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</row>
        <row r="173">
          <cell r="A173">
            <v>166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 t="str">
            <v>Kurang</v>
          </cell>
          <cell r="M173" t="str">
            <v>Kurang</v>
          </cell>
          <cell r="N173" t="str">
            <v>Kurang</v>
          </cell>
          <cell r="O173" t="str">
            <v>Kurang</v>
          </cell>
          <cell r="P173" t="e">
            <v>#DIV/0!</v>
          </cell>
          <cell r="Q173" t="e">
            <v>#DIV/0!</v>
          </cell>
          <cell r="R173" t="e">
            <v>#DIV/0!</v>
          </cell>
          <cell r="S173" t="e">
            <v>#DIV/0!</v>
          </cell>
          <cell r="T173" t="e">
            <v>#DIV/0!</v>
          </cell>
          <cell r="U173" t="e">
            <v>#DIV/0!</v>
          </cell>
          <cell r="V173" t="e">
            <v>#DIV/0!</v>
          </cell>
          <cell r="W173" t="e">
            <v>#DIV/0!</v>
          </cell>
          <cell r="X173" t="e">
            <v>#DIV/0!</v>
          </cell>
          <cell r="Y173" t="e">
            <v>#DIV/0!</v>
          </cell>
          <cell r="Z173" t="e">
            <v>#DIV/0!</v>
          </cell>
          <cell r="AA173" t="e">
            <v>#DIV/0!</v>
          </cell>
          <cell r="AB173" t="e">
            <v>#DIV/0!</v>
          </cell>
          <cell r="AC173" t="e">
            <v>#DIV/0!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</row>
        <row r="174">
          <cell r="A174">
            <v>167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 t="str">
            <v>Kurang</v>
          </cell>
          <cell r="M174" t="str">
            <v>Kurang</v>
          </cell>
          <cell r="N174" t="str">
            <v>Kurang</v>
          </cell>
          <cell r="O174" t="str">
            <v>Kurang</v>
          </cell>
          <cell r="P174" t="e">
            <v>#DIV/0!</v>
          </cell>
          <cell r="Q174" t="e">
            <v>#DIV/0!</v>
          </cell>
          <cell r="R174" t="e">
            <v>#DIV/0!</v>
          </cell>
          <cell r="S174" t="e">
            <v>#DIV/0!</v>
          </cell>
          <cell r="T174" t="e">
            <v>#DIV/0!</v>
          </cell>
          <cell r="U174" t="e">
            <v>#DIV/0!</v>
          </cell>
          <cell r="V174" t="e">
            <v>#DIV/0!</v>
          </cell>
          <cell r="W174" t="e">
            <v>#DIV/0!</v>
          </cell>
          <cell r="X174" t="e">
            <v>#DIV/0!</v>
          </cell>
          <cell r="Y174" t="e">
            <v>#DIV/0!</v>
          </cell>
          <cell r="Z174" t="e">
            <v>#DIV/0!</v>
          </cell>
          <cell r="AA174" t="e">
            <v>#DIV/0!</v>
          </cell>
          <cell r="AB174" t="e">
            <v>#DIV/0!</v>
          </cell>
          <cell r="AC174" t="e">
            <v>#DIV/0!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</row>
        <row r="175">
          <cell r="A175">
            <v>168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 t="str">
            <v>Kurang</v>
          </cell>
          <cell r="M175" t="str">
            <v>Kurang</v>
          </cell>
          <cell r="N175" t="str">
            <v>Kurang</v>
          </cell>
          <cell r="O175" t="str">
            <v>Kurang</v>
          </cell>
          <cell r="P175" t="e">
            <v>#DIV/0!</v>
          </cell>
          <cell r="Q175" t="e">
            <v>#DIV/0!</v>
          </cell>
          <cell r="R175" t="e">
            <v>#DIV/0!</v>
          </cell>
          <cell r="S175" t="e">
            <v>#DIV/0!</v>
          </cell>
          <cell r="T175" t="e">
            <v>#DIV/0!</v>
          </cell>
          <cell r="U175" t="e">
            <v>#DIV/0!</v>
          </cell>
          <cell r="V175" t="e">
            <v>#DIV/0!</v>
          </cell>
          <cell r="W175" t="e">
            <v>#DIV/0!</v>
          </cell>
          <cell r="X175" t="e">
            <v>#DIV/0!</v>
          </cell>
          <cell r="Y175" t="e">
            <v>#DIV/0!</v>
          </cell>
          <cell r="Z175" t="e">
            <v>#DIV/0!</v>
          </cell>
          <cell r="AA175" t="e">
            <v>#DIV/0!</v>
          </cell>
          <cell r="AB175" t="e">
            <v>#DIV/0!</v>
          </cell>
          <cell r="AC175" t="e">
            <v>#DIV/0!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</row>
        <row r="176">
          <cell r="A176">
            <v>169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 t="str">
            <v>Kurang</v>
          </cell>
          <cell r="M176" t="str">
            <v>Kurang</v>
          </cell>
          <cell r="N176" t="str">
            <v>Kurang</v>
          </cell>
          <cell r="O176" t="str">
            <v>Kurang</v>
          </cell>
          <cell r="P176" t="e">
            <v>#DIV/0!</v>
          </cell>
          <cell r="Q176" t="e">
            <v>#DIV/0!</v>
          </cell>
          <cell r="R176" t="e">
            <v>#DIV/0!</v>
          </cell>
          <cell r="S176" t="e">
            <v>#DIV/0!</v>
          </cell>
          <cell r="T176" t="e">
            <v>#DIV/0!</v>
          </cell>
          <cell r="U176" t="e">
            <v>#DIV/0!</v>
          </cell>
          <cell r="V176" t="e">
            <v>#DIV/0!</v>
          </cell>
          <cell r="W176" t="e">
            <v>#DIV/0!</v>
          </cell>
          <cell r="X176" t="e">
            <v>#DIV/0!</v>
          </cell>
          <cell r="Y176" t="e">
            <v>#DIV/0!</v>
          </cell>
          <cell r="Z176" t="e">
            <v>#DIV/0!</v>
          </cell>
          <cell r="AA176" t="e">
            <v>#DIV/0!</v>
          </cell>
          <cell r="AB176" t="e">
            <v>#DIV/0!</v>
          </cell>
          <cell r="AC176" t="e">
            <v>#DIV/0!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</row>
        <row r="177">
          <cell r="A177">
            <v>170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 t="str">
            <v>Kurang</v>
          </cell>
          <cell r="M177" t="str">
            <v>Kurang</v>
          </cell>
          <cell r="N177" t="str">
            <v>Kurang</v>
          </cell>
          <cell r="O177" t="str">
            <v>Kurang</v>
          </cell>
          <cell r="P177" t="e">
            <v>#DIV/0!</v>
          </cell>
          <cell r="Q177" t="e">
            <v>#DIV/0!</v>
          </cell>
          <cell r="R177" t="e">
            <v>#DIV/0!</v>
          </cell>
          <cell r="S177" t="e">
            <v>#DIV/0!</v>
          </cell>
          <cell r="T177" t="e">
            <v>#DIV/0!</v>
          </cell>
          <cell r="U177" t="e">
            <v>#DIV/0!</v>
          </cell>
          <cell r="V177" t="e">
            <v>#DIV/0!</v>
          </cell>
          <cell r="W177" t="e">
            <v>#DIV/0!</v>
          </cell>
          <cell r="X177" t="e">
            <v>#DIV/0!</v>
          </cell>
          <cell r="Y177" t="e">
            <v>#DIV/0!</v>
          </cell>
          <cell r="Z177" t="e">
            <v>#DIV/0!</v>
          </cell>
          <cell r="AA177" t="e">
            <v>#DIV/0!</v>
          </cell>
          <cell r="AB177" t="e">
            <v>#DIV/0!</v>
          </cell>
          <cell r="AC177" t="e">
            <v>#DIV/0!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</row>
        <row r="178">
          <cell r="A178">
            <v>171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 t="str">
            <v>Kurang</v>
          </cell>
          <cell r="M178" t="str">
            <v>Kurang</v>
          </cell>
          <cell r="N178" t="str">
            <v>Kurang</v>
          </cell>
          <cell r="O178" t="str">
            <v>Kurang</v>
          </cell>
          <cell r="P178" t="e">
            <v>#DIV/0!</v>
          </cell>
          <cell r="Q178" t="e">
            <v>#DIV/0!</v>
          </cell>
          <cell r="R178" t="e">
            <v>#DIV/0!</v>
          </cell>
          <cell r="S178" t="e">
            <v>#DIV/0!</v>
          </cell>
          <cell r="T178" t="e">
            <v>#DIV/0!</v>
          </cell>
          <cell r="U178" t="e">
            <v>#DIV/0!</v>
          </cell>
          <cell r="V178" t="e">
            <v>#DIV/0!</v>
          </cell>
          <cell r="W178" t="e">
            <v>#DIV/0!</v>
          </cell>
          <cell r="X178" t="e">
            <v>#DIV/0!</v>
          </cell>
          <cell r="Y178" t="e">
            <v>#DIV/0!</v>
          </cell>
          <cell r="Z178" t="e">
            <v>#DIV/0!</v>
          </cell>
          <cell r="AA178" t="e">
            <v>#DIV/0!</v>
          </cell>
          <cell r="AB178" t="e">
            <v>#DIV/0!</v>
          </cell>
          <cell r="AC178" t="e">
            <v>#DIV/0!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</row>
        <row r="179">
          <cell r="A179">
            <v>172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 t="str">
            <v>Kurang</v>
          </cell>
          <cell r="M179" t="str">
            <v>Kurang</v>
          </cell>
          <cell r="N179" t="str">
            <v>Kurang</v>
          </cell>
          <cell r="O179" t="str">
            <v>Kurang</v>
          </cell>
          <cell r="P179" t="e">
            <v>#DIV/0!</v>
          </cell>
          <cell r="Q179" t="e">
            <v>#DIV/0!</v>
          </cell>
          <cell r="R179" t="e">
            <v>#DIV/0!</v>
          </cell>
          <cell r="S179" t="e">
            <v>#DIV/0!</v>
          </cell>
          <cell r="T179" t="e">
            <v>#DIV/0!</v>
          </cell>
          <cell r="U179" t="e">
            <v>#DIV/0!</v>
          </cell>
          <cell r="V179" t="e">
            <v>#DIV/0!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#DIV/0!</v>
          </cell>
          <cell r="AC179" t="e">
            <v>#DIV/0!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</row>
        <row r="180">
          <cell r="A180">
            <v>173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 t="str">
            <v>Kurang</v>
          </cell>
          <cell r="M180" t="str">
            <v>Kurang</v>
          </cell>
          <cell r="N180" t="str">
            <v>Kurang</v>
          </cell>
          <cell r="O180" t="str">
            <v>Kurang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e">
            <v>#DIV/0!</v>
          </cell>
          <cell r="AC180" t="e">
            <v>#DIV/0!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</row>
        <row r="181">
          <cell r="A181">
            <v>174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 t="str">
            <v>Kurang</v>
          </cell>
          <cell r="M181" t="str">
            <v>Kurang</v>
          </cell>
          <cell r="N181" t="str">
            <v>Kurang</v>
          </cell>
          <cell r="O181" t="str">
            <v>Kurang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e">
            <v>#DIV/0!</v>
          </cell>
          <cell r="AC181" t="e">
            <v>#DIV/0!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</row>
        <row r="182">
          <cell r="A182">
            <v>175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 t="str">
            <v>Kurang</v>
          </cell>
          <cell r="M182" t="str">
            <v>Kurang</v>
          </cell>
          <cell r="N182" t="str">
            <v>Kurang</v>
          </cell>
          <cell r="O182" t="str">
            <v>Kurang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e">
            <v>#DIV/0!</v>
          </cell>
          <cell r="AC182" t="e">
            <v>#DIV/0!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</row>
        <row r="183">
          <cell r="A183">
            <v>176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 t="str">
            <v>Kurang</v>
          </cell>
          <cell r="M183" t="str">
            <v>Kurang</v>
          </cell>
          <cell r="N183" t="str">
            <v>Kurang</v>
          </cell>
          <cell r="O183" t="str">
            <v>Kurang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e">
            <v>#DIV/0!</v>
          </cell>
          <cell r="AC183" t="e">
            <v>#DIV/0!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</row>
        <row r="184">
          <cell r="A184">
            <v>177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 t="str">
            <v>Kurang</v>
          </cell>
          <cell r="M184" t="str">
            <v>Kurang</v>
          </cell>
          <cell r="N184" t="str">
            <v>Kurang</v>
          </cell>
          <cell r="O184" t="str">
            <v>Kurang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e">
            <v>#DIV/0!</v>
          </cell>
          <cell r="AC184" t="e">
            <v>#DIV/0!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</row>
        <row r="185">
          <cell r="A185">
            <v>178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 t="str">
            <v>Kurang</v>
          </cell>
          <cell r="M185" t="str">
            <v>Kurang</v>
          </cell>
          <cell r="N185" t="str">
            <v>Kurang</v>
          </cell>
          <cell r="O185" t="str">
            <v>Kurang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e">
            <v>#DIV/0!</v>
          </cell>
          <cell r="AC185" t="e">
            <v>#DIV/0!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</row>
        <row r="186">
          <cell r="A186">
            <v>179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 t="str">
            <v>Kurang</v>
          </cell>
          <cell r="M186" t="str">
            <v>Kurang</v>
          </cell>
          <cell r="N186" t="str">
            <v>Kurang</v>
          </cell>
          <cell r="O186" t="str">
            <v>Kurang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e">
            <v>#DIV/0!</v>
          </cell>
          <cell r="AC186" t="e">
            <v>#DIV/0!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</row>
        <row r="187">
          <cell r="A187">
            <v>180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 t="str">
            <v>Kurang</v>
          </cell>
          <cell r="M187" t="str">
            <v>Kurang</v>
          </cell>
          <cell r="N187" t="str">
            <v>Kurang</v>
          </cell>
          <cell r="O187" t="str">
            <v>Kurang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e">
            <v>#DIV/0!</v>
          </cell>
          <cell r="AC187" t="e">
            <v>#DIV/0!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</row>
        <row r="188">
          <cell r="A188">
            <v>181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 t="str">
            <v>Kurang</v>
          </cell>
          <cell r="M188" t="str">
            <v>Kurang</v>
          </cell>
          <cell r="N188" t="str">
            <v>Kurang</v>
          </cell>
          <cell r="O188" t="str">
            <v>Kurang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e">
            <v>#DIV/0!</v>
          </cell>
          <cell r="AC188" t="e">
            <v>#DIV/0!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</row>
        <row r="189">
          <cell r="A189">
            <v>182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 t="str">
            <v>Kurang</v>
          </cell>
          <cell r="M189" t="str">
            <v>Kurang</v>
          </cell>
          <cell r="N189" t="str">
            <v>Kurang</v>
          </cell>
          <cell r="O189" t="str">
            <v>Kurang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e">
            <v>#DIV/0!</v>
          </cell>
          <cell r="AC189" t="e">
            <v>#DIV/0!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</row>
        <row r="190">
          <cell r="A190">
            <v>183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 t="str">
            <v>Kurang</v>
          </cell>
          <cell r="M190" t="str">
            <v>Kurang</v>
          </cell>
          <cell r="N190" t="str">
            <v>Kurang</v>
          </cell>
          <cell r="O190" t="str">
            <v>Kurang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e">
            <v>#DIV/0!</v>
          </cell>
          <cell r="AC190" t="e">
            <v>#DIV/0!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</row>
        <row r="191">
          <cell r="A191">
            <v>184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 t="str">
            <v>Kurang</v>
          </cell>
          <cell r="M191" t="str">
            <v>Kurang</v>
          </cell>
          <cell r="N191" t="str">
            <v>Kurang</v>
          </cell>
          <cell r="O191" t="str">
            <v>Kurang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e">
            <v>#DIV/0!</v>
          </cell>
          <cell r="AC191" t="e">
            <v>#DIV/0!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</row>
        <row r="192">
          <cell r="A192">
            <v>185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 t="str">
            <v>Kurang</v>
          </cell>
          <cell r="M192" t="str">
            <v>Kurang</v>
          </cell>
          <cell r="N192" t="str">
            <v>Kurang</v>
          </cell>
          <cell r="O192" t="str">
            <v>Kurang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e">
            <v>#DIV/0!</v>
          </cell>
          <cell r="AC192" t="e">
            <v>#DIV/0!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</row>
        <row r="193">
          <cell r="A193">
            <v>186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 t="str">
            <v>Kurang</v>
          </cell>
          <cell r="M193" t="str">
            <v>Kurang</v>
          </cell>
          <cell r="N193" t="str">
            <v>Kurang</v>
          </cell>
          <cell r="O193" t="str">
            <v>Kurang</v>
          </cell>
          <cell r="P193" t="e">
            <v>#DIV/0!</v>
          </cell>
          <cell r="Q193" t="e">
            <v>#DIV/0!</v>
          </cell>
          <cell r="R193" t="e">
            <v>#DIV/0!</v>
          </cell>
          <cell r="S193" t="e">
            <v>#DIV/0!</v>
          </cell>
          <cell r="T193" t="e">
            <v>#DIV/0!</v>
          </cell>
          <cell r="U193" t="e">
            <v>#DIV/0!</v>
          </cell>
          <cell r="V193" t="e">
            <v>#DIV/0!</v>
          </cell>
          <cell r="W193" t="e">
            <v>#DIV/0!</v>
          </cell>
          <cell r="X193" t="e">
            <v>#DIV/0!</v>
          </cell>
          <cell r="Y193" t="e">
            <v>#DIV/0!</v>
          </cell>
          <cell r="Z193" t="e">
            <v>#DIV/0!</v>
          </cell>
          <cell r="AA193" t="e">
            <v>#DIV/0!</v>
          </cell>
          <cell r="AB193" t="e">
            <v>#DIV/0!</v>
          </cell>
          <cell r="AC193" t="e">
            <v>#DIV/0!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</row>
        <row r="194">
          <cell r="A194">
            <v>187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 t="str">
            <v>Kurang</v>
          </cell>
          <cell r="M194" t="str">
            <v>Kurang</v>
          </cell>
          <cell r="N194" t="str">
            <v>Kurang</v>
          </cell>
          <cell r="O194" t="str">
            <v>Kurang</v>
          </cell>
          <cell r="P194" t="e">
            <v>#DIV/0!</v>
          </cell>
          <cell r="Q194" t="e">
            <v>#DIV/0!</v>
          </cell>
          <cell r="R194" t="e">
            <v>#DIV/0!</v>
          </cell>
          <cell r="S194" t="e">
            <v>#DIV/0!</v>
          </cell>
          <cell r="T194" t="e">
            <v>#DIV/0!</v>
          </cell>
          <cell r="U194" t="e">
            <v>#DIV/0!</v>
          </cell>
          <cell r="V194" t="e">
            <v>#DIV/0!</v>
          </cell>
          <cell r="W194" t="e">
            <v>#DIV/0!</v>
          </cell>
          <cell r="X194" t="e">
            <v>#DIV/0!</v>
          </cell>
          <cell r="Y194" t="e">
            <v>#DIV/0!</v>
          </cell>
          <cell r="Z194" t="e">
            <v>#DIV/0!</v>
          </cell>
          <cell r="AA194" t="e">
            <v>#DIV/0!</v>
          </cell>
          <cell r="AB194" t="e">
            <v>#DIV/0!</v>
          </cell>
          <cell r="AC194" t="e">
            <v>#DIV/0!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</row>
        <row r="195">
          <cell r="A195">
            <v>188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 t="str">
            <v>Kurang</v>
          </cell>
          <cell r="M195" t="str">
            <v>Kurang</v>
          </cell>
          <cell r="N195" t="str">
            <v>Kurang</v>
          </cell>
          <cell r="O195" t="str">
            <v>Kurang</v>
          </cell>
          <cell r="P195" t="e">
            <v>#DIV/0!</v>
          </cell>
          <cell r="Q195" t="e">
            <v>#DIV/0!</v>
          </cell>
          <cell r="R195" t="e">
            <v>#DIV/0!</v>
          </cell>
          <cell r="S195" t="e">
            <v>#DIV/0!</v>
          </cell>
          <cell r="T195" t="e">
            <v>#DIV/0!</v>
          </cell>
          <cell r="U195" t="e">
            <v>#DIV/0!</v>
          </cell>
          <cell r="V195" t="e">
            <v>#DIV/0!</v>
          </cell>
          <cell r="W195" t="e">
            <v>#DIV/0!</v>
          </cell>
          <cell r="X195" t="e">
            <v>#DIV/0!</v>
          </cell>
          <cell r="Y195" t="e">
            <v>#DIV/0!</v>
          </cell>
          <cell r="Z195" t="e">
            <v>#DIV/0!</v>
          </cell>
          <cell r="AA195" t="e">
            <v>#DIV/0!</v>
          </cell>
          <cell r="AB195" t="e">
            <v>#DIV/0!</v>
          </cell>
          <cell r="AC195" t="e">
            <v>#DIV/0!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</row>
        <row r="196">
          <cell r="A196">
            <v>189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 t="str">
            <v>Kurang</v>
          </cell>
          <cell r="M196" t="str">
            <v>Kurang</v>
          </cell>
          <cell r="N196" t="str">
            <v>Kurang</v>
          </cell>
          <cell r="O196" t="str">
            <v>Kurang</v>
          </cell>
          <cell r="P196" t="e">
            <v>#DIV/0!</v>
          </cell>
          <cell r="Q196" t="e">
            <v>#DIV/0!</v>
          </cell>
          <cell r="R196" t="e">
            <v>#DIV/0!</v>
          </cell>
          <cell r="S196" t="e">
            <v>#DIV/0!</v>
          </cell>
          <cell r="T196" t="e">
            <v>#DIV/0!</v>
          </cell>
          <cell r="U196" t="e">
            <v>#DIV/0!</v>
          </cell>
          <cell r="V196" t="e">
            <v>#DIV/0!</v>
          </cell>
          <cell r="W196" t="e">
            <v>#DIV/0!</v>
          </cell>
          <cell r="X196" t="e">
            <v>#DIV/0!</v>
          </cell>
          <cell r="Y196" t="e">
            <v>#DIV/0!</v>
          </cell>
          <cell r="Z196" t="e">
            <v>#DIV/0!</v>
          </cell>
          <cell r="AA196" t="e">
            <v>#DIV/0!</v>
          </cell>
          <cell r="AB196" t="e">
            <v>#DIV/0!</v>
          </cell>
          <cell r="AC196" t="e">
            <v>#DIV/0!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</row>
        <row r="197">
          <cell r="A197">
            <v>190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 t="str">
            <v>Kurang</v>
          </cell>
          <cell r="M197" t="str">
            <v>Kurang</v>
          </cell>
          <cell r="N197" t="str">
            <v>Kurang</v>
          </cell>
          <cell r="O197" t="str">
            <v>Kurang</v>
          </cell>
          <cell r="P197" t="e">
            <v>#DIV/0!</v>
          </cell>
          <cell r="Q197" t="e">
            <v>#DIV/0!</v>
          </cell>
          <cell r="R197" t="e">
            <v>#DIV/0!</v>
          </cell>
          <cell r="S197" t="e">
            <v>#DIV/0!</v>
          </cell>
          <cell r="T197" t="e">
            <v>#DIV/0!</v>
          </cell>
          <cell r="U197" t="e">
            <v>#DIV/0!</v>
          </cell>
          <cell r="V197" t="e">
            <v>#DIV/0!</v>
          </cell>
          <cell r="W197" t="e">
            <v>#DIV/0!</v>
          </cell>
          <cell r="X197" t="e">
            <v>#DIV/0!</v>
          </cell>
          <cell r="Y197" t="e">
            <v>#DIV/0!</v>
          </cell>
          <cell r="Z197" t="e">
            <v>#DIV/0!</v>
          </cell>
          <cell r="AA197" t="e">
            <v>#DIV/0!</v>
          </cell>
          <cell r="AB197" t="e">
            <v>#DIV/0!</v>
          </cell>
          <cell r="AC197" t="e">
            <v>#DIV/0!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</row>
        <row r="198">
          <cell r="A198">
            <v>191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 t="str">
            <v>Kurang</v>
          </cell>
          <cell r="M198" t="str">
            <v>Kurang</v>
          </cell>
          <cell r="N198" t="str">
            <v>Kurang</v>
          </cell>
          <cell r="O198" t="str">
            <v>Kurang</v>
          </cell>
          <cell r="P198" t="e">
            <v>#DIV/0!</v>
          </cell>
          <cell r="Q198" t="e">
            <v>#DIV/0!</v>
          </cell>
          <cell r="R198" t="e">
            <v>#DIV/0!</v>
          </cell>
          <cell r="S198" t="e">
            <v>#DIV/0!</v>
          </cell>
          <cell r="T198" t="e">
            <v>#DIV/0!</v>
          </cell>
          <cell r="U198" t="e">
            <v>#DIV/0!</v>
          </cell>
          <cell r="V198" t="e">
            <v>#DIV/0!</v>
          </cell>
          <cell r="W198" t="e">
            <v>#DIV/0!</v>
          </cell>
          <cell r="X198" t="e">
            <v>#DIV/0!</v>
          </cell>
          <cell r="Y198" t="e">
            <v>#DIV/0!</v>
          </cell>
          <cell r="Z198" t="e">
            <v>#DIV/0!</v>
          </cell>
          <cell r="AA198" t="e">
            <v>#DIV/0!</v>
          </cell>
          <cell r="AB198" t="e">
            <v>#DIV/0!</v>
          </cell>
          <cell r="AC198" t="e">
            <v>#DIV/0!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</row>
        <row r="199">
          <cell r="A199">
            <v>192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 t="str">
            <v>Kurang</v>
          </cell>
          <cell r="M199" t="str">
            <v>Kurang</v>
          </cell>
          <cell r="N199" t="str">
            <v>Kurang</v>
          </cell>
          <cell r="O199" t="str">
            <v>Kurang</v>
          </cell>
          <cell r="P199" t="e">
            <v>#DIV/0!</v>
          </cell>
          <cell r="Q199" t="e">
            <v>#DIV/0!</v>
          </cell>
          <cell r="R199" t="e">
            <v>#DIV/0!</v>
          </cell>
          <cell r="S199" t="e">
            <v>#DIV/0!</v>
          </cell>
          <cell r="T199" t="e">
            <v>#DIV/0!</v>
          </cell>
          <cell r="U199" t="e">
            <v>#DIV/0!</v>
          </cell>
          <cell r="V199" t="e">
            <v>#DIV/0!</v>
          </cell>
          <cell r="W199" t="e">
            <v>#DIV/0!</v>
          </cell>
          <cell r="X199" t="e">
            <v>#DIV/0!</v>
          </cell>
          <cell r="Y199" t="e">
            <v>#DIV/0!</v>
          </cell>
          <cell r="Z199" t="e">
            <v>#DIV/0!</v>
          </cell>
          <cell r="AA199" t="e">
            <v>#DIV/0!</v>
          </cell>
          <cell r="AB199" t="e">
            <v>#DIV/0!</v>
          </cell>
          <cell r="AC199" t="e">
            <v>#DIV/0!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</row>
        <row r="200">
          <cell r="A200">
            <v>193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 t="str">
            <v>Kurang</v>
          </cell>
          <cell r="M200" t="str">
            <v>Kurang</v>
          </cell>
          <cell r="N200" t="str">
            <v>Kurang</v>
          </cell>
          <cell r="O200" t="str">
            <v>Kurang</v>
          </cell>
          <cell r="P200" t="e">
            <v>#DIV/0!</v>
          </cell>
          <cell r="Q200" t="e">
            <v>#DIV/0!</v>
          </cell>
          <cell r="R200" t="e">
            <v>#DIV/0!</v>
          </cell>
          <cell r="S200" t="e">
            <v>#DIV/0!</v>
          </cell>
          <cell r="T200" t="e">
            <v>#DIV/0!</v>
          </cell>
          <cell r="U200" t="e">
            <v>#DIV/0!</v>
          </cell>
          <cell r="V200" t="e">
            <v>#DIV/0!</v>
          </cell>
          <cell r="W200" t="e">
            <v>#DIV/0!</v>
          </cell>
          <cell r="X200" t="e">
            <v>#DIV/0!</v>
          </cell>
          <cell r="Y200" t="e">
            <v>#DIV/0!</v>
          </cell>
          <cell r="Z200" t="e">
            <v>#DIV/0!</v>
          </cell>
          <cell r="AA200" t="e">
            <v>#DIV/0!</v>
          </cell>
          <cell r="AB200" t="e">
            <v>#DIV/0!</v>
          </cell>
          <cell r="AC200" t="e">
            <v>#DIV/0!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</row>
        <row r="201">
          <cell r="A201">
            <v>194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 t="str">
            <v>Kurang</v>
          </cell>
          <cell r="M201" t="str">
            <v>Kurang</v>
          </cell>
          <cell r="N201" t="str">
            <v>Kurang</v>
          </cell>
          <cell r="O201" t="str">
            <v>Kurang</v>
          </cell>
          <cell r="P201" t="e">
            <v>#DIV/0!</v>
          </cell>
          <cell r="Q201" t="e">
            <v>#DIV/0!</v>
          </cell>
          <cell r="R201" t="e">
            <v>#DIV/0!</v>
          </cell>
          <cell r="S201" t="e">
            <v>#DIV/0!</v>
          </cell>
          <cell r="T201" t="e">
            <v>#DIV/0!</v>
          </cell>
          <cell r="U201" t="e">
            <v>#DIV/0!</v>
          </cell>
          <cell r="V201" t="e">
            <v>#DIV/0!</v>
          </cell>
          <cell r="W201" t="e">
            <v>#DIV/0!</v>
          </cell>
          <cell r="X201" t="e">
            <v>#DIV/0!</v>
          </cell>
          <cell r="Y201" t="e">
            <v>#DIV/0!</v>
          </cell>
          <cell r="Z201" t="e">
            <v>#DIV/0!</v>
          </cell>
          <cell r="AA201" t="e">
            <v>#DIV/0!</v>
          </cell>
          <cell r="AB201" t="e">
            <v>#DIV/0!</v>
          </cell>
          <cell r="AC201" t="e">
            <v>#DIV/0!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</row>
        <row r="202">
          <cell r="A202">
            <v>195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 t="str">
            <v>Kurang</v>
          </cell>
          <cell r="M202" t="str">
            <v>Kurang</v>
          </cell>
          <cell r="N202" t="str">
            <v>Kurang</v>
          </cell>
          <cell r="O202" t="str">
            <v>Kurang</v>
          </cell>
          <cell r="P202" t="e">
            <v>#DIV/0!</v>
          </cell>
          <cell r="Q202" t="e">
            <v>#DIV/0!</v>
          </cell>
          <cell r="R202" t="e">
            <v>#DIV/0!</v>
          </cell>
          <cell r="S202" t="e">
            <v>#DIV/0!</v>
          </cell>
          <cell r="T202" t="e">
            <v>#DIV/0!</v>
          </cell>
          <cell r="U202" t="e">
            <v>#DIV/0!</v>
          </cell>
          <cell r="V202" t="e">
            <v>#DIV/0!</v>
          </cell>
          <cell r="W202" t="e">
            <v>#DIV/0!</v>
          </cell>
          <cell r="X202" t="e">
            <v>#DIV/0!</v>
          </cell>
          <cell r="Y202" t="e">
            <v>#DIV/0!</v>
          </cell>
          <cell r="Z202" t="e">
            <v>#DIV/0!</v>
          </cell>
          <cell r="AA202" t="e">
            <v>#DIV/0!</v>
          </cell>
          <cell r="AB202" t="e">
            <v>#DIV/0!</v>
          </cell>
          <cell r="AC202" t="e">
            <v>#DIV/0!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</row>
        <row r="203">
          <cell r="A203">
            <v>196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 t="str">
            <v>Kurang</v>
          </cell>
          <cell r="M203" t="str">
            <v>Kurang</v>
          </cell>
          <cell r="N203" t="str">
            <v>Kurang</v>
          </cell>
          <cell r="O203" t="str">
            <v>Kurang</v>
          </cell>
          <cell r="P203" t="e">
            <v>#DIV/0!</v>
          </cell>
          <cell r="Q203" t="e">
            <v>#DIV/0!</v>
          </cell>
          <cell r="R203" t="e">
            <v>#DIV/0!</v>
          </cell>
          <cell r="S203" t="e">
            <v>#DIV/0!</v>
          </cell>
          <cell r="T203" t="e">
            <v>#DIV/0!</v>
          </cell>
          <cell r="U203" t="e">
            <v>#DIV/0!</v>
          </cell>
          <cell r="V203" t="e">
            <v>#DIV/0!</v>
          </cell>
          <cell r="W203" t="e">
            <v>#DIV/0!</v>
          </cell>
          <cell r="X203" t="e">
            <v>#DIV/0!</v>
          </cell>
          <cell r="Y203" t="e">
            <v>#DIV/0!</v>
          </cell>
          <cell r="Z203" t="e">
            <v>#DIV/0!</v>
          </cell>
          <cell r="AA203" t="e">
            <v>#DIV/0!</v>
          </cell>
          <cell r="AB203" t="e">
            <v>#DIV/0!</v>
          </cell>
          <cell r="AC203" t="e">
            <v>#DIV/0!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</row>
        <row r="204">
          <cell r="A204">
            <v>197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 t="str">
            <v>Kurang</v>
          </cell>
          <cell r="M204" t="str">
            <v>Kurang</v>
          </cell>
          <cell r="N204" t="str">
            <v>Kurang</v>
          </cell>
          <cell r="O204" t="str">
            <v>Kurang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#DIV/0!</v>
          </cell>
          <cell r="AC204" t="e">
            <v>#DIV/0!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</row>
        <row r="205">
          <cell r="A205">
            <v>198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 t="str">
            <v>Kurang</v>
          </cell>
          <cell r="M205" t="str">
            <v>Kurang</v>
          </cell>
          <cell r="N205" t="str">
            <v>Kurang</v>
          </cell>
          <cell r="O205" t="str">
            <v>Kurang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e">
            <v>#DIV/0!</v>
          </cell>
          <cell r="AC205" t="e">
            <v>#DIV/0!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</row>
        <row r="206">
          <cell r="A206">
            <v>199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 t="str">
            <v>Kurang</v>
          </cell>
          <cell r="M206" t="str">
            <v>Kurang</v>
          </cell>
          <cell r="N206" t="str">
            <v>Kurang</v>
          </cell>
          <cell r="O206" t="str">
            <v>Kurang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e">
            <v>#DIV/0!</v>
          </cell>
          <cell r="AC206" t="e">
            <v>#DIV/0!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</row>
        <row r="207">
          <cell r="A207">
            <v>200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 t="str">
            <v>Kurang</v>
          </cell>
          <cell r="M207" t="str">
            <v>Kurang</v>
          </cell>
          <cell r="N207" t="str">
            <v>Kurang</v>
          </cell>
          <cell r="O207" t="str">
            <v>Kurang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e">
            <v>#DIV/0!</v>
          </cell>
          <cell r="AC207" t="e">
            <v>#DIV/0!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</row>
        <row r="208">
          <cell r="A208">
            <v>201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 t="str">
            <v>Kurang</v>
          </cell>
          <cell r="M208" t="str">
            <v>Kurang</v>
          </cell>
          <cell r="N208" t="str">
            <v>Kurang</v>
          </cell>
          <cell r="O208" t="str">
            <v>Kurang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e">
            <v>#DIV/0!</v>
          </cell>
          <cell r="AC208" t="e">
            <v>#DIV/0!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</row>
        <row r="209">
          <cell r="A209">
            <v>202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 t="str">
            <v>Kurang</v>
          </cell>
          <cell r="M209" t="str">
            <v>Kurang</v>
          </cell>
          <cell r="N209" t="str">
            <v>Kurang</v>
          </cell>
          <cell r="O209" t="str">
            <v>Kurang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e">
            <v>#DIV/0!</v>
          </cell>
          <cell r="AC209" t="e">
            <v>#DIV/0!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</row>
        <row r="210">
          <cell r="A210">
            <v>203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 t="str">
            <v>Kurang</v>
          </cell>
          <cell r="M210" t="str">
            <v>Kurang</v>
          </cell>
          <cell r="N210" t="str">
            <v>Kurang</v>
          </cell>
          <cell r="O210" t="str">
            <v>Kurang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e">
            <v>#DIV/0!</v>
          </cell>
          <cell r="AC210" t="e">
            <v>#DIV/0!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</row>
        <row r="211">
          <cell r="A211">
            <v>204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 t="str">
            <v>Kurang</v>
          </cell>
          <cell r="M211" t="str">
            <v>Kurang</v>
          </cell>
          <cell r="N211" t="str">
            <v>Kurang</v>
          </cell>
          <cell r="O211" t="str">
            <v>Kurang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e">
            <v>#DIV/0!</v>
          </cell>
          <cell r="AC211" t="e">
            <v>#DIV/0!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</row>
        <row r="212">
          <cell r="A212">
            <v>205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 t="str">
            <v>Kurang</v>
          </cell>
          <cell r="M212" t="str">
            <v>Kurang</v>
          </cell>
          <cell r="N212" t="str">
            <v>Kurang</v>
          </cell>
          <cell r="O212" t="str">
            <v>Kurang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e">
            <v>#DIV/0!</v>
          </cell>
          <cell r="AC212" t="e">
            <v>#DIV/0!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</row>
        <row r="213">
          <cell r="A213">
            <v>206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 t="str">
            <v>Kurang</v>
          </cell>
          <cell r="M213" t="str">
            <v>Kurang</v>
          </cell>
          <cell r="N213" t="str">
            <v>Kurang</v>
          </cell>
          <cell r="O213" t="str">
            <v>Kurang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e">
            <v>#DIV/0!</v>
          </cell>
          <cell r="AC213" t="e">
            <v>#DIV/0!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</row>
        <row r="214">
          <cell r="A214">
            <v>207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 t="str">
            <v>Kurang</v>
          </cell>
          <cell r="M214" t="str">
            <v>Kurang</v>
          </cell>
          <cell r="N214" t="str">
            <v>Kurang</v>
          </cell>
          <cell r="O214" t="str">
            <v>Kurang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e">
            <v>#DIV/0!</v>
          </cell>
          <cell r="AC214" t="e">
            <v>#DIV/0!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</row>
        <row r="215">
          <cell r="A215">
            <v>208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 t="str">
            <v>Kurang</v>
          </cell>
          <cell r="M215" t="str">
            <v>Kurang</v>
          </cell>
          <cell r="N215" t="str">
            <v>Kurang</v>
          </cell>
          <cell r="O215" t="str">
            <v>Kurang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e">
            <v>#DIV/0!</v>
          </cell>
          <cell r="AC215" t="e">
            <v>#DIV/0!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</row>
        <row r="216">
          <cell r="A216">
            <v>209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 t="str">
            <v>Kurang</v>
          </cell>
          <cell r="M216" t="str">
            <v>Kurang</v>
          </cell>
          <cell r="N216" t="str">
            <v>Kurang</v>
          </cell>
          <cell r="O216" t="str">
            <v>Kurang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e">
            <v>#DIV/0!</v>
          </cell>
          <cell r="AC216" t="e">
            <v>#DIV/0!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</row>
        <row r="217">
          <cell r="A217">
            <v>210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 t="str">
            <v>Kurang</v>
          </cell>
          <cell r="M217" t="str">
            <v>Kurang</v>
          </cell>
          <cell r="N217" t="str">
            <v>Kurang</v>
          </cell>
          <cell r="O217" t="str">
            <v>Kurang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e">
            <v>#DIV/0!</v>
          </cell>
          <cell r="AC217" t="e">
            <v>#DIV/0!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</row>
        <row r="218">
          <cell r="A218">
            <v>211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 t="str">
            <v>Kurang</v>
          </cell>
          <cell r="M218" t="str">
            <v>Kurang</v>
          </cell>
          <cell r="N218" t="str">
            <v>Kurang</v>
          </cell>
          <cell r="O218" t="str">
            <v>Kurang</v>
          </cell>
          <cell r="P218" t="e">
            <v>#DIV/0!</v>
          </cell>
          <cell r="Q218" t="e">
            <v>#DIV/0!</v>
          </cell>
          <cell r="R218" t="e">
            <v>#DIV/0!</v>
          </cell>
          <cell r="S218" t="e">
            <v>#DIV/0!</v>
          </cell>
          <cell r="T218" t="e">
            <v>#DIV/0!</v>
          </cell>
          <cell r="U218" t="e">
            <v>#DIV/0!</v>
          </cell>
          <cell r="V218" t="e">
            <v>#DIV/0!</v>
          </cell>
          <cell r="W218" t="e">
            <v>#DIV/0!</v>
          </cell>
          <cell r="X218" t="e">
            <v>#DIV/0!</v>
          </cell>
          <cell r="Y218" t="e">
            <v>#DIV/0!</v>
          </cell>
          <cell r="Z218" t="e">
            <v>#DIV/0!</v>
          </cell>
          <cell r="AA218" t="e">
            <v>#DIV/0!</v>
          </cell>
          <cell r="AB218" t="e">
            <v>#DIV/0!</v>
          </cell>
          <cell r="AC218" t="e">
            <v>#DIV/0!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</row>
        <row r="219">
          <cell r="A219">
            <v>212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 t="str">
            <v>Kurang</v>
          </cell>
          <cell r="M219" t="str">
            <v>Kurang</v>
          </cell>
          <cell r="N219" t="str">
            <v>Kurang</v>
          </cell>
          <cell r="O219" t="str">
            <v>Kurang</v>
          </cell>
          <cell r="P219" t="e">
            <v>#DIV/0!</v>
          </cell>
          <cell r="Q219" t="e">
            <v>#DIV/0!</v>
          </cell>
          <cell r="R219" t="e">
            <v>#DIV/0!</v>
          </cell>
          <cell r="S219" t="e">
            <v>#DIV/0!</v>
          </cell>
          <cell r="T219" t="e">
            <v>#DIV/0!</v>
          </cell>
          <cell r="U219" t="e">
            <v>#DIV/0!</v>
          </cell>
          <cell r="V219" t="e">
            <v>#DIV/0!</v>
          </cell>
          <cell r="W219" t="e">
            <v>#DIV/0!</v>
          </cell>
          <cell r="X219" t="e">
            <v>#DIV/0!</v>
          </cell>
          <cell r="Y219" t="e">
            <v>#DIV/0!</v>
          </cell>
          <cell r="Z219" t="e">
            <v>#DIV/0!</v>
          </cell>
          <cell r="AA219" t="e">
            <v>#DIV/0!</v>
          </cell>
          <cell r="AB219" t="e">
            <v>#DIV/0!</v>
          </cell>
          <cell r="AC219" t="e">
            <v>#DIV/0!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</row>
        <row r="220">
          <cell r="A220">
            <v>213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 t="str">
            <v>Kurang</v>
          </cell>
          <cell r="M220" t="str">
            <v>Kurang</v>
          </cell>
          <cell r="N220" t="str">
            <v>Kurang</v>
          </cell>
          <cell r="O220" t="str">
            <v>Kurang</v>
          </cell>
          <cell r="P220" t="e">
            <v>#DIV/0!</v>
          </cell>
          <cell r="Q220" t="e">
            <v>#DIV/0!</v>
          </cell>
          <cell r="R220" t="e">
            <v>#DIV/0!</v>
          </cell>
          <cell r="S220" t="e">
            <v>#DIV/0!</v>
          </cell>
          <cell r="T220" t="e">
            <v>#DIV/0!</v>
          </cell>
          <cell r="U220" t="e">
            <v>#DIV/0!</v>
          </cell>
          <cell r="V220" t="e">
            <v>#DIV/0!</v>
          </cell>
          <cell r="W220" t="e">
            <v>#DIV/0!</v>
          </cell>
          <cell r="X220" t="e">
            <v>#DIV/0!</v>
          </cell>
          <cell r="Y220" t="e">
            <v>#DIV/0!</v>
          </cell>
          <cell r="Z220" t="e">
            <v>#DIV/0!</v>
          </cell>
          <cell r="AA220" t="e">
            <v>#DIV/0!</v>
          </cell>
          <cell r="AB220" t="e">
            <v>#DIV/0!</v>
          </cell>
          <cell r="AC220" t="e">
            <v>#DIV/0!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</row>
        <row r="221">
          <cell r="A221">
            <v>214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 t="str">
            <v>Kurang</v>
          </cell>
          <cell r="M221" t="str">
            <v>Kurang</v>
          </cell>
          <cell r="N221" t="str">
            <v>Kurang</v>
          </cell>
          <cell r="O221" t="str">
            <v>Kurang</v>
          </cell>
          <cell r="P221" t="e">
            <v>#DIV/0!</v>
          </cell>
          <cell r="Q221" t="e">
            <v>#DIV/0!</v>
          </cell>
          <cell r="R221" t="e">
            <v>#DIV/0!</v>
          </cell>
          <cell r="S221" t="e">
            <v>#DIV/0!</v>
          </cell>
          <cell r="T221" t="e">
            <v>#DIV/0!</v>
          </cell>
          <cell r="U221" t="e">
            <v>#DIV/0!</v>
          </cell>
          <cell r="V221" t="e">
            <v>#DIV/0!</v>
          </cell>
          <cell r="W221" t="e">
            <v>#DIV/0!</v>
          </cell>
          <cell r="X221" t="e">
            <v>#DIV/0!</v>
          </cell>
          <cell r="Y221" t="e">
            <v>#DIV/0!</v>
          </cell>
          <cell r="Z221" t="e">
            <v>#DIV/0!</v>
          </cell>
          <cell r="AA221" t="e">
            <v>#DIV/0!</v>
          </cell>
          <cell r="AB221" t="e">
            <v>#DIV/0!</v>
          </cell>
          <cell r="AC221" t="e">
            <v>#DIV/0!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</row>
        <row r="222">
          <cell r="A222">
            <v>215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 t="str">
            <v>Kurang</v>
          </cell>
          <cell r="M222" t="str">
            <v>Kurang</v>
          </cell>
          <cell r="N222" t="str">
            <v>Kurang</v>
          </cell>
          <cell r="O222" t="str">
            <v>Kurang</v>
          </cell>
          <cell r="P222" t="e">
            <v>#DIV/0!</v>
          </cell>
          <cell r="Q222" t="e">
            <v>#DIV/0!</v>
          </cell>
          <cell r="R222" t="e">
            <v>#DIV/0!</v>
          </cell>
          <cell r="S222" t="e">
            <v>#DIV/0!</v>
          </cell>
          <cell r="T222" t="e">
            <v>#DIV/0!</v>
          </cell>
          <cell r="U222" t="e">
            <v>#DIV/0!</v>
          </cell>
          <cell r="V222" t="e">
            <v>#DIV/0!</v>
          </cell>
          <cell r="W222" t="e">
            <v>#DIV/0!</v>
          </cell>
          <cell r="X222" t="e">
            <v>#DIV/0!</v>
          </cell>
          <cell r="Y222" t="e">
            <v>#DIV/0!</v>
          </cell>
          <cell r="Z222" t="e">
            <v>#DIV/0!</v>
          </cell>
          <cell r="AA222" t="e">
            <v>#DIV/0!</v>
          </cell>
          <cell r="AB222" t="e">
            <v>#DIV/0!</v>
          </cell>
          <cell r="AC222" t="e">
            <v>#DIV/0!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</row>
        <row r="223">
          <cell r="A223">
            <v>216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 t="str">
            <v>Kurang</v>
          </cell>
          <cell r="M223" t="str">
            <v>Kurang</v>
          </cell>
          <cell r="N223" t="str">
            <v>Kurang</v>
          </cell>
          <cell r="O223" t="str">
            <v>Kurang</v>
          </cell>
          <cell r="P223" t="e">
            <v>#DIV/0!</v>
          </cell>
          <cell r="Q223" t="e">
            <v>#DIV/0!</v>
          </cell>
          <cell r="R223" t="e">
            <v>#DIV/0!</v>
          </cell>
          <cell r="S223" t="e">
            <v>#DIV/0!</v>
          </cell>
          <cell r="T223" t="e">
            <v>#DIV/0!</v>
          </cell>
          <cell r="U223" t="e">
            <v>#DIV/0!</v>
          </cell>
          <cell r="V223" t="e">
            <v>#DIV/0!</v>
          </cell>
          <cell r="W223" t="e">
            <v>#DIV/0!</v>
          </cell>
          <cell r="X223" t="e">
            <v>#DIV/0!</v>
          </cell>
          <cell r="Y223" t="e">
            <v>#DIV/0!</v>
          </cell>
          <cell r="Z223" t="e">
            <v>#DIV/0!</v>
          </cell>
          <cell r="AA223" t="e">
            <v>#DIV/0!</v>
          </cell>
          <cell r="AB223" t="e">
            <v>#DIV/0!</v>
          </cell>
          <cell r="AC223" t="e">
            <v>#DIV/0!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</row>
        <row r="224">
          <cell r="A224">
            <v>217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 t="str">
            <v>Kurang</v>
          </cell>
          <cell r="M224" t="str">
            <v>Kurang</v>
          </cell>
          <cell r="N224" t="str">
            <v>Kurang</v>
          </cell>
          <cell r="O224" t="str">
            <v>Kurang</v>
          </cell>
          <cell r="P224" t="e">
            <v>#DIV/0!</v>
          </cell>
          <cell r="Q224" t="e">
            <v>#DIV/0!</v>
          </cell>
          <cell r="R224" t="e">
            <v>#DIV/0!</v>
          </cell>
          <cell r="S224" t="e">
            <v>#DIV/0!</v>
          </cell>
          <cell r="T224" t="e">
            <v>#DIV/0!</v>
          </cell>
          <cell r="U224" t="e">
            <v>#DIV/0!</v>
          </cell>
          <cell r="V224" t="e">
            <v>#DIV/0!</v>
          </cell>
          <cell r="W224" t="e">
            <v>#DIV/0!</v>
          </cell>
          <cell r="X224" t="e">
            <v>#DIV/0!</v>
          </cell>
          <cell r="Y224" t="e">
            <v>#DIV/0!</v>
          </cell>
          <cell r="Z224" t="e">
            <v>#DIV/0!</v>
          </cell>
          <cell r="AA224" t="e">
            <v>#DIV/0!</v>
          </cell>
          <cell r="AB224" t="e">
            <v>#DIV/0!</v>
          </cell>
          <cell r="AC224" t="e">
            <v>#DIV/0!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</row>
        <row r="225">
          <cell r="A225">
            <v>218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 t="str">
            <v>Kurang</v>
          </cell>
          <cell r="M225" t="str">
            <v>Kurang</v>
          </cell>
          <cell r="N225" t="str">
            <v>Kurang</v>
          </cell>
          <cell r="O225" t="str">
            <v>Kurang</v>
          </cell>
          <cell r="P225" t="e">
            <v>#DIV/0!</v>
          </cell>
          <cell r="Q225" t="e">
            <v>#DIV/0!</v>
          </cell>
          <cell r="R225" t="e">
            <v>#DIV/0!</v>
          </cell>
          <cell r="S225" t="e">
            <v>#DIV/0!</v>
          </cell>
          <cell r="T225" t="e">
            <v>#DIV/0!</v>
          </cell>
          <cell r="U225" t="e">
            <v>#DIV/0!</v>
          </cell>
          <cell r="V225" t="e">
            <v>#DIV/0!</v>
          </cell>
          <cell r="W225" t="e">
            <v>#DIV/0!</v>
          </cell>
          <cell r="X225" t="e">
            <v>#DIV/0!</v>
          </cell>
          <cell r="Y225" t="e">
            <v>#DIV/0!</v>
          </cell>
          <cell r="Z225" t="e">
            <v>#DIV/0!</v>
          </cell>
          <cell r="AA225" t="e">
            <v>#DIV/0!</v>
          </cell>
          <cell r="AB225" t="e">
            <v>#DIV/0!</v>
          </cell>
          <cell r="AC225" t="e">
            <v>#DIV/0!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</row>
        <row r="226">
          <cell r="A226">
            <v>219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 t="str">
            <v>Kurang</v>
          </cell>
          <cell r="M226" t="str">
            <v>Kurang</v>
          </cell>
          <cell r="N226" t="str">
            <v>Kurang</v>
          </cell>
          <cell r="O226" t="str">
            <v>Kurang</v>
          </cell>
          <cell r="P226" t="e">
            <v>#DIV/0!</v>
          </cell>
          <cell r="Q226" t="e">
            <v>#DIV/0!</v>
          </cell>
          <cell r="R226" t="e">
            <v>#DIV/0!</v>
          </cell>
          <cell r="S226" t="e">
            <v>#DIV/0!</v>
          </cell>
          <cell r="T226" t="e">
            <v>#DIV/0!</v>
          </cell>
          <cell r="U226" t="e">
            <v>#DIV/0!</v>
          </cell>
          <cell r="V226" t="e">
            <v>#DIV/0!</v>
          </cell>
          <cell r="W226" t="e">
            <v>#DIV/0!</v>
          </cell>
          <cell r="X226" t="e">
            <v>#DIV/0!</v>
          </cell>
          <cell r="Y226" t="e">
            <v>#DIV/0!</v>
          </cell>
          <cell r="Z226" t="e">
            <v>#DIV/0!</v>
          </cell>
          <cell r="AA226" t="e">
            <v>#DIV/0!</v>
          </cell>
          <cell r="AB226" t="e">
            <v>#DIV/0!</v>
          </cell>
          <cell r="AC226" t="e">
            <v>#DIV/0!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</row>
        <row r="227">
          <cell r="A227">
            <v>220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 t="str">
            <v>Kurang</v>
          </cell>
          <cell r="M227" t="str">
            <v>Kurang</v>
          </cell>
          <cell r="N227" t="str">
            <v>Kurang</v>
          </cell>
          <cell r="O227" t="str">
            <v>Kurang</v>
          </cell>
          <cell r="P227" t="e">
            <v>#DIV/0!</v>
          </cell>
          <cell r="Q227" t="e">
            <v>#DIV/0!</v>
          </cell>
          <cell r="R227" t="e">
            <v>#DIV/0!</v>
          </cell>
          <cell r="S227" t="e">
            <v>#DIV/0!</v>
          </cell>
          <cell r="T227" t="e">
            <v>#DIV/0!</v>
          </cell>
          <cell r="U227" t="e">
            <v>#DIV/0!</v>
          </cell>
          <cell r="V227" t="e">
            <v>#DIV/0!</v>
          </cell>
          <cell r="W227" t="e">
            <v>#DIV/0!</v>
          </cell>
          <cell r="X227" t="e">
            <v>#DIV/0!</v>
          </cell>
          <cell r="Y227" t="e">
            <v>#DIV/0!</v>
          </cell>
          <cell r="Z227" t="e">
            <v>#DIV/0!</v>
          </cell>
          <cell r="AA227" t="e">
            <v>#DIV/0!</v>
          </cell>
          <cell r="AB227" t="e">
            <v>#DIV/0!</v>
          </cell>
          <cell r="AC227" t="e">
            <v>#DIV/0!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</row>
        <row r="228">
          <cell r="A228">
            <v>221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 t="str">
            <v>Kurang</v>
          </cell>
          <cell r="M228" t="str">
            <v>Kurang</v>
          </cell>
          <cell r="N228" t="str">
            <v>Kurang</v>
          </cell>
          <cell r="O228" t="str">
            <v>Kurang</v>
          </cell>
          <cell r="P228" t="e">
            <v>#DIV/0!</v>
          </cell>
          <cell r="Q228" t="e">
            <v>#DIV/0!</v>
          </cell>
          <cell r="R228" t="e">
            <v>#DIV/0!</v>
          </cell>
          <cell r="S228" t="e">
            <v>#DIV/0!</v>
          </cell>
          <cell r="T228" t="e">
            <v>#DIV/0!</v>
          </cell>
          <cell r="U228" t="e">
            <v>#DIV/0!</v>
          </cell>
          <cell r="V228" t="e">
            <v>#DIV/0!</v>
          </cell>
          <cell r="W228" t="e">
            <v>#DIV/0!</v>
          </cell>
          <cell r="X228" t="e">
            <v>#DIV/0!</v>
          </cell>
          <cell r="Y228" t="e">
            <v>#DIV/0!</v>
          </cell>
          <cell r="Z228" t="e">
            <v>#DIV/0!</v>
          </cell>
          <cell r="AA228" t="e">
            <v>#DIV/0!</v>
          </cell>
          <cell r="AB228" t="e">
            <v>#DIV/0!</v>
          </cell>
          <cell r="AC228" t="e">
            <v>#DIV/0!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</row>
        <row r="229">
          <cell r="A229">
            <v>222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 t="str">
            <v>Kurang</v>
          </cell>
          <cell r="M229" t="str">
            <v>Kurang</v>
          </cell>
          <cell r="N229" t="str">
            <v>Kurang</v>
          </cell>
          <cell r="O229" t="str">
            <v>Kurang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#DIV/0!</v>
          </cell>
          <cell r="AC229" t="e">
            <v>#DIV/0!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</row>
        <row r="230">
          <cell r="A230">
            <v>223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 t="str">
            <v>Kurang</v>
          </cell>
          <cell r="M230" t="str">
            <v>Kurang</v>
          </cell>
          <cell r="N230" t="str">
            <v>Kurang</v>
          </cell>
          <cell r="O230" t="str">
            <v>Kurang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 t="e">
            <v>#DIV/0!</v>
          </cell>
          <cell r="V230" t="e">
            <v>#DIV/0!</v>
          </cell>
          <cell r="W230" t="e">
            <v>#DIV/0!</v>
          </cell>
          <cell r="X230" t="e">
            <v>#DIV/0!</v>
          </cell>
          <cell r="Y230" t="e">
            <v>#DIV/0!</v>
          </cell>
          <cell r="Z230" t="e">
            <v>#DIV/0!</v>
          </cell>
          <cell r="AA230" t="e">
            <v>#DIV/0!</v>
          </cell>
          <cell r="AB230" t="e">
            <v>#DIV/0!</v>
          </cell>
          <cell r="AC230" t="e">
            <v>#DIV/0!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</row>
        <row r="231">
          <cell r="A231">
            <v>224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 t="str">
            <v>Kurang</v>
          </cell>
          <cell r="M231" t="str">
            <v>Kurang</v>
          </cell>
          <cell r="N231" t="str">
            <v>Kurang</v>
          </cell>
          <cell r="O231" t="str">
            <v>Kurang</v>
          </cell>
          <cell r="P231" t="e">
            <v>#DIV/0!</v>
          </cell>
          <cell r="Q231" t="e">
            <v>#DIV/0!</v>
          </cell>
          <cell r="R231" t="e">
            <v>#DIV/0!</v>
          </cell>
          <cell r="S231" t="e">
            <v>#DIV/0!</v>
          </cell>
          <cell r="T231" t="e">
            <v>#DIV/0!</v>
          </cell>
          <cell r="U231" t="e">
            <v>#DIV/0!</v>
          </cell>
          <cell r="V231" t="e">
            <v>#DIV/0!</v>
          </cell>
          <cell r="W231" t="e">
            <v>#DIV/0!</v>
          </cell>
          <cell r="X231" t="e">
            <v>#DIV/0!</v>
          </cell>
          <cell r="Y231" t="e">
            <v>#DIV/0!</v>
          </cell>
          <cell r="Z231" t="e">
            <v>#DIV/0!</v>
          </cell>
          <cell r="AA231" t="e">
            <v>#DIV/0!</v>
          </cell>
          <cell r="AB231" t="e">
            <v>#DIV/0!</v>
          </cell>
          <cell r="AC231" t="e">
            <v>#DIV/0!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</row>
        <row r="232">
          <cell r="A232">
            <v>225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 t="str">
            <v>Kurang</v>
          </cell>
          <cell r="M232" t="str">
            <v>Kurang</v>
          </cell>
          <cell r="N232" t="str">
            <v>Kurang</v>
          </cell>
          <cell r="O232" t="str">
            <v>Kurang</v>
          </cell>
          <cell r="P232" t="e">
            <v>#DIV/0!</v>
          </cell>
          <cell r="Q232" t="e">
            <v>#DIV/0!</v>
          </cell>
          <cell r="R232" t="e">
            <v>#DIV/0!</v>
          </cell>
          <cell r="S232" t="e">
            <v>#DIV/0!</v>
          </cell>
          <cell r="T232" t="e">
            <v>#DIV/0!</v>
          </cell>
          <cell r="U232" t="e">
            <v>#DIV/0!</v>
          </cell>
          <cell r="V232" t="e">
            <v>#DIV/0!</v>
          </cell>
          <cell r="W232" t="e">
            <v>#DIV/0!</v>
          </cell>
          <cell r="X232" t="e">
            <v>#DIV/0!</v>
          </cell>
          <cell r="Y232" t="e">
            <v>#DIV/0!</v>
          </cell>
          <cell r="Z232" t="e">
            <v>#DIV/0!</v>
          </cell>
          <cell r="AA232" t="e">
            <v>#DIV/0!</v>
          </cell>
          <cell r="AB232" t="e">
            <v>#DIV/0!</v>
          </cell>
          <cell r="AC232" t="e">
            <v>#DIV/0!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</row>
        <row r="233">
          <cell r="A233">
            <v>226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 t="str">
            <v>Kurang</v>
          </cell>
          <cell r="M233" t="str">
            <v>Kurang</v>
          </cell>
          <cell r="N233" t="str">
            <v>Kurang</v>
          </cell>
          <cell r="O233" t="str">
            <v>Kurang</v>
          </cell>
          <cell r="P233" t="e">
            <v>#DIV/0!</v>
          </cell>
          <cell r="Q233" t="e">
            <v>#DIV/0!</v>
          </cell>
          <cell r="R233" t="e">
            <v>#DIV/0!</v>
          </cell>
          <cell r="S233" t="e">
            <v>#DIV/0!</v>
          </cell>
          <cell r="T233" t="e">
            <v>#DIV/0!</v>
          </cell>
          <cell r="U233" t="e">
            <v>#DIV/0!</v>
          </cell>
          <cell r="V233" t="e">
            <v>#DIV/0!</v>
          </cell>
          <cell r="W233" t="e">
            <v>#DIV/0!</v>
          </cell>
          <cell r="X233" t="e">
            <v>#DIV/0!</v>
          </cell>
          <cell r="Y233" t="e">
            <v>#DIV/0!</v>
          </cell>
          <cell r="Z233" t="e">
            <v>#DIV/0!</v>
          </cell>
          <cell r="AA233" t="e">
            <v>#DIV/0!</v>
          </cell>
          <cell r="AB233" t="e">
            <v>#DIV/0!</v>
          </cell>
          <cell r="AC233" t="e">
            <v>#DIV/0!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</row>
        <row r="234">
          <cell r="A234">
            <v>227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 t="str">
            <v>Kurang</v>
          </cell>
          <cell r="M234" t="str">
            <v>Kurang</v>
          </cell>
          <cell r="N234" t="str">
            <v>Kurang</v>
          </cell>
          <cell r="O234" t="str">
            <v>Kurang</v>
          </cell>
          <cell r="P234" t="e">
            <v>#DIV/0!</v>
          </cell>
          <cell r="Q234" t="e">
            <v>#DIV/0!</v>
          </cell>
          <cell r="R234" t="e">
            <v>#DIV/0!</v>
          </cell>
          <cell r="S234" t="e">
            <v>#DIV/0!</v>
          </cell>
          <cell r="T234" t="e">
            <v>#DIV/0!</v>
          </cell>
          <cell r="U234" t="e">
            <v>#DIV/0!</v>
          </cell>
          <cell r="V234" t="e">
            <v>#DIV/0!</v>
          </cell>
          <cell r="W234" t="e">
            <v>#DIV/0!</v>
          </cell>
          <cell r="X234" t="e">
            <v>#DIV/0!</v>
          </cell>
          <cell r="Y234" t="e">
            <v>#DIV/0!</v>
          </cell>
          <cell r="Z234" t="e">
            <v>#DIV/0!</v>
          </cell>
          <cell r="AA234" t="e">
            <v>#DIV/0!</v>
          </cell>
          <cell r="AB234" t="e">
            <v>#DIV/0!</v>
          </cell>
          <cell r="AC234" t="e">
            <v>#DIV/0!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</row>
        <row r="235">
          <cell r="A235">
            <v>228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 t="str">
            <v>Kurang</v>
          </cell>
          <cell r="M235" t="str">
            <v>Kurang</v>
          </cell>
          <cell r="N235" t="str">
            <v>Kurang</v>
          </cell>
          <cell r="O235" t="str">
            <v>Kurang</v>
          </cell>
          <cell r="P235" t="e">
            <v>#DIV/0!</v>
          </cell>
          <cell r="Q235" t="e">
            <v>#DIV/0!</v>
          </cell>
          <cell r="R235" t="e">
            <v>#DIV/0!</v>
          </cell>
          <cell r="S235" t="e">
            <v>#DIV/0!</v>
          </cell>
          <cell r="T235" t="e">
            <v>#DIV/0!</v>
          </cell>
          <cell r="U235" t="e">
            <v>#DIV/0!</v>
          </cell>
          <cell r="V235" t="e">
            <v>#DIV/0!</v>
          </cell>
          <cell r="W235" t="e">
            <v>#DIV/0!</v>
          </cell>
          <cell r="X235" t="e">
            <v>#DIV/0!</v>
          </cell>
          <cell r="Y235" t="e">
            <v>#DIV/0!</v>
          </cell>
          <cell r="Z235" t="e">
            <v>#DIV/0!</v>
          </cell>
          <cell r="AA235" t="e">
            <v>#DIV/0!</v>
          </cell>
          <cell r="AB235" t="e">
            <v>#DIV/0!</v>
          </cell>
          <cell r="AC235" t="e">
            <v>#DIV/0!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</row>
        <row r="236">
          <cell r="A236">
            <v>229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 t="str">
            <v>Kurang</v>
          </cell>
          <cell r="M236" t="str">
            <v>Kurang</v>
          </cell>
          <cell r="N236" t="str">
            <v>Kurang</v>
          </cell>
          <cell r="O236" t="str">
            <v>Kurang</v>
          </cell>
          <cell r="P236" t="e">
            <v>#DIV/0!</v>
          </cell>
          <cell r="Q236" t="e">
            <v>#DIV/0!</v>
          </cell>
          <cell r="R236" t="e">
            <v>#DIV/0!</v>
          </cell>
          <cell r="S236" t="e">
            <v>#DIV/0!</v>
          </cell>
          <cell r="T236" t="e">
            <v>#DIV/0!</v>
          </cell>
          <cell r="U236" t="e">
            <v>#DIV/0!</v>
          </cell>
          <cell r="V236" t="e">
            <v>#DIV/0!</v>
          </cell>
          <cell r="W236" t="e">
            <v>#DIV/0!</v>
          </cell>
          <cell r="X236" t="e">
            <v>#DIV/0!</v>
          </cell>
          <cell r="Y236" t="e">
            <v>#DIV/0!</v>
          </cell>
          <cell r="Z236" t="e">
            <v>#DIV/0!</v>
          </cell>
          <cell r="AA236" t="e">
            <v>#DIV/0!</v>
          </cell>
          <cell r="AB236" t="e">
            <v>#DIV/0!</v>
          </cell>
          <cell r="AC236" t="e">
            <v>#DIV/0!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</row>
        <row r="237">
          <cell r="A237">
            <v>230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 t="str">
            <v>Kurang</v>
          </cell>
          <cell r="M237" t="str">
            <v>Kurang</v>
          </cell>
          <cell r="N237" t="str">
            <v>Kurang</v>
          </cell>
          <cell r="O237" t="str">
            <v>Kurang</v>
          </cell>
          <cell r="P237" t="e">
            <v>#DIV/0!</v>
          </cell>
          <cell r="Q237" t="e">
            <v>#DIV/0!</v>
          </cell>
          <cell r="R237" t="e">
            <v>#DIV/0!</v>
          </cell>
          <cell r="S237" t="e">
            <v>#DIV/0!</v>
          </cell>
          <cell r="T237" t="e">
            <v>#DIV/0!</v>
          </cell>
          <cell r="U237" t="e">
            <v>#DIV/0!</v>
          </cell>
          <cell r="V237" t="e">
            <v>#DIV/0!</v>
          </cell>
          <cell r="W237" t="e">
            <v>#DIV/0!</v>
          </cell>
          <cell r="X237" t="e">
            <v>#DIV/0!</v>
          </cell>
          <cell r="Y237" t="e">
            <v>#DIV/0!</v>
          </cell>
          <cell r="Z237" t="e">
            <v>#DIV/0!</v>
          </cell>
          <cell r="AA237" t="e">
            <v>#DIV/0!</v>
          </cell>
          <cell r="AB237" t="e">
            <v>#DIV/0!</v>
          </cell>
          <cell r="AC237" t="e">
            <v>#DIV/0!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</row>
        <row r="238">
          <cell r="A238">
            <v>231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 t="str">
            <v>Kurang</v>
          </cell>
          <cell r="M238" t="str">
            <v>Kurang</v>
          </cell>
          <cell r="N238" t="str">
            <v>Kurang</v>
          </cell>
          <cell r="O238" t="str">
            <v>Kurang</v>
          </cell>
          <cell r="P238" t="e">
            <v>#DIV/0!</v>
          </cell>
          <cell r="Q238" t="e">
            <v>#DIV/0!</v>
          </cell>
          <cell r="R238" t="e">
            <v>#DIV/0!</v>
          </cell>
          <cell r="S238" t="e">
            <v>#DIV/0!</v>
          </cell>
          <cell r="T238" t="e">
            <v>#DIV/0!</v>
          </cell>
          <cell r="U238" t="e">
            <v>#DIV/0!</v>
          </cell>
          <cell r="V238" t="e">
            <v>#DIV/0!</v>
          </cell>
          <cell r="W238" t="e">
            <v>#DIV/0!</v>
          </cell>
          <cell r="X238" t="e">
            <v>#DIV/0!</v>
          </cell>
          <cell r="Y238" t="e">
            <v>#DIV/0!</v>
          </cell>
          <cell r="Z238" t="e">
            <v>#DIV/0!</v>
          </cell>
          <cell r="AA238" t="e">
            <v>#DIV/0!</v>
          </cell>
          <cell r="AB238" t="e">
            <v>#DIV/0!</v>
          </cell>
          <cell r="AC238" t="e">
            <v>#DIV/0!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</row>
        <row r="239">
          <cell r="A239">
            <v>232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 t="str">
            <v>Kurang</v>
          </cell>
          <cell r="M239" t="str">
            <v>Kurang</v>
          </cell>
          <cell r="N239" t="str">
            <v>Kurang</v>
          </cell>
          <cell r="O239" t="str">
            <v>Kurang</v>
          </cell>
          <cell r="P239" t="e">
            <v>#DIV/0!</v>
          </cell>
          <cell r="Q239" t="e">
            <v>#DIV/0!</v>
          </cell>
          <cell r="R239" t="e">
            <v>#DIV/0!</v>
          </cell>
          <cell r="S239" t="e">
            <v>#DIV/0!</v>
          </cell>
          <cell r="T239" t="e">
            <v>#DIV/0!</v>
          </cell>
          <cell r="U239" t="e">
            <v>#DIV/0!</v>
          </cell>
          <cell r="V239" t="e">
            <v>#DIV/0!</v>
          </cell>
          <cell r="W239" t="e">
            <v>#DIV/0!</v>
          </cell>
          <cell r="X239" t="e">
            <v>#DIV/0!</v>
          </cell>
          <cell r="Y239" t="e">
            <v>#DIV/0!</v>
          </cell>
          <cell r="Z239" t="e">
            <v>#DIV/0!</v>
          </cell>
          <cell r="AA239" t="e">
            <v>#DIV/0!</v>
          </cell>
          <cell r="AB239" t="e">
            <v>#DIV/0!</v>
          </cell>
          <cell r="AC239" t="e">
            <v>#DIV/0!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</row>
        <row r="240">
          <cell r="A240">
            <v>233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 t="str">
            <v>Kurang</v>
          </cell>
          <cell r="M240" t="str">
            <v>Kurang</v>
          </cell>
          <cell r="N240" t="str">
            <v>Kurang</v>
          </cell>
          <cell r="O240" t="str">
            <v>Kurang</v>
          </cell>
          <cell r="P240" t="e">
            <v>#DIV/0!</v>
          </cell>
          <cell r="Q240" t="e">
            <v>#DIV/0!</v>
          </cell>
          <cell r="R240" t="e">
            <v>#DIV/0!</v>
          </cell>
          <cell r="S240" t="e">
            <v>#DIV/0!</v>
          </cell>
          <cell r="T240" t="e">
            <v>#DIV/0!</v>
          </cell>
          <cell r="U240" t="e">
            <v>#DIV/0!</v>
          </cell>
          <cell r="V240" t="e">
            <v>#DIV/0!</v>
          </cell>
          <cell r="W240" t="e">
            <v>#DIV/0!</v>
          </cell>
          <cell r="X240" t="e">
            <v>#DIV/0!</v>
          </cell>
          <cell r="Y240" t="e">
            <v>#DIV/0!</v>
          </cell>
          <cell r="Z240" t="e">
            <v>#DIV/0!</v>
          </cell>
          <cell r="AA240" t="e">
            <v>#DIV/0!</v>
          </cell>
          <cell r="AB240" t="e">
            <v>#DIV/0!</v>
          </cell>
          <cell r="AC240" t="e">
            <v>#DIV/0!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</row>
        <row r="241">
          <cell r="A241">
            <v>234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 t="str">
            <v>Kurang</v>
          </cell>
          <cell r="M241" t="str">
            <v>Kurang</v>
          </cell>
          <cell r="N241" t="str">
            <v>Kurang</v>
          </cell>
          <cell r="O241" t="str">
            <v>Kurang</v>
          </cell>
          <cell r="P241" t="e">
            <v>#DIV/0!</v>
          </cell>
          <cell r="Q241" t="e">
            <v>#DIV/0!</v>
          </cell>
          <cell r="R241" t="e">
            <v>#DIV/0!</v>
          </cell>
          <cell r="S241" t="e">
            <v>#DIV/0!</v>
          </cell>
          <cell r="T241" t="e">
            <v>#DIV/0!</v>
          </cell>
          <cell r="U241" t="e">
            <v>#DIV/0!</v>
          </cell>
          <cell r="V241" t="e">
            <v>#DIV/0!</v>
          </cell>
          <cell r="W241" t="e">
            <v>#DIV/0!</v>
          </cell>
          <cell r="X241" t="e">
            <v>#DIV/0!</v>
          </cell>
          <cell r="Y241" t="e">
            <v>#DIV/0!</v>
          </cell>
          <cell r="Z241" t="e">
            <v>#DIV/0!</v>
          </cell>
          <cell r="AA241" t="e">
            <v>#DIV/0!</v>
          </cell>
          <cell r="AB241" t="e">
            <v>#DIV/0!</v>
          </cell>
          <cell r="AC241" t="e">
            <v>#DIV/0!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</row>
        <row r="242">
          <cell r="A242">
            <v>235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 t="str">
            <v>Kurang</v>
          </cell>
          <cell r="M242" t="str">
            <v>Kurang</v>
          </cell>
          <cell r="N242" t="str">
            <v>Kurang</v>
          </cell>
          <cell r="O242" t="str">
            <v>Kurang</v>
          </cell>
          <cell r="P242" t="e">
            <v>#DIV/0!</v>
          </cell>
          <cell r="Q242" t="e">
            <v>#DIV/0!</v>
          </cell>
          <cell r="R242" t="e">
            <v>#DIV/0!</v>
          </cell>
          <cell r="S242" t="e">
            <v>#DIV/0!</v>
          </cell>
          <cell r="T242" t="e">
            <v>#DIV/0!</v>
          </cell>
          <cell r="U242" t="e">
            <v>#DIV/0!</v>
          </cell>
          <cell r="V242" t="e">
            <v>#DIV/0!</v>
          </cell>
          <cell r="W242" t="e">
            <v>#DIV/0!</v>
          </cell>
          <cell r="X242" t="e">
            <v>#DIV/0!</v>
          </cell>
          <cell r="Y242" t="e">
            <v>#DIV/0!</v>
          </cell>
          <cell r="Z242" t="e">
            <v>#DIV/0!</v>
          </cell>
          <cell r="AA242" t="e">
            <v>#DIV/0!</v>
          </cell>
          <cell r="AB242" t="e">
            <v>#DIV/0!</v>
          </cell>
          <cell r="AC242" t="e">
            <v>#DIV/0!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</row>
        <row r="243">
          <cell r="A243">
            <v>236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 t="str">
            <v>Kurang</v>
          </cell>
          <cell r="M243" t="str">
            <v>Kurang</v>
          </cell>
          <cell r="N243" t="str">
            <v>Kurang</v>
          </cell>
          <cell r="O243" t="str">
            <v>Kurang</v>
          </cell>
          <cell r="P243" t="e">
            <v>#DIV/0!</v>
          </cell>
          <cell r="Q243" t="e">
            <v>#DIV/0!</v>
          </cell>
          <cell r="R243" t="e">
            <v>#DIV/0!</v>
          </cell>
          <cell r="S243" t="e">
            <v>#DIV/0!</v>
          </cell>
          <cell r="T243" t="e">
            <v>#DIV/0!</v>
          </cell>
          <cell r="U243" t="e">
            <v>#DIV/0!</v>
          </cell>
          <cell r="V243" t="e">
            <v>#DIV/0!</v>
          </cell>
          <cell r="W243" t="e">
            <v>#DIV/0!</v>
          </cell>
          <cell r="X243" t="e">
            <v>#DIV/0!</v>
          </cell>
          <cell r="Y243" t="e">
            <v>#DIV/0!</v>
          </cell>
          <cell r="Z243" t="e">
            <v>#DIV/0!</v>
          </cell>
          <cell r="AA243" t="e">
            <v>#DIV/0!</v>
          </cell>
          <cell r="AB243" t="e">
            <v>#DIV/0!</v>
          </cell>
          <cell r="AC243" t="e">
            <v>#DIV/0!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</row>
        <row r="244">
          <cell r="A244">
            <v>237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 t="str">
            <v>Kurang</v>
          </cell>
          <cell r="M244" t="str">
            <v>Kurang</v>
          </cell>
          <cell r="N244" t="str">
            <v>Kurang</v>
          </cell>
          <cell r="O244" t="str">
            <v>Kurang</v>
          </cell>
          <cell r="P244" t="e">
            <v>#DIV/0!</v>
          </cell>
          <cell r="Q244" t="e">
            <v>#DIV/0!</v>
          </cell>
          <cell r="R244" t="e">
            <v>#DIV/0!</v>
          </cell>
          <cell r="S244" t="e">
            <v>#DIV/0!</v>
          </cell>
          <cell r="T244" t="e">
            <v>#DIV/0!</v>
          </cell>
          <cell r="U244" t="e">
            <v>#DIV/0!</v>
          </cell>
          <cell r="V244" t="e">
            <v>#DIV/0!</v>
          </cell>
          <cell r="W244" t="e">
            <v>#DIV/0!</v>
          </cell>
          <cell r="X244" t="e">
            <v>#DIV/0!</v>
          </cell>
          <cell r="Y244" t="e">
            <v>#DIV/0!</v>
          </cell>
          <cell r="Z244" t="e">
            <v>#DIV/0!</v>
          </cell>
          <cell r="AA244" t="e">
            <v>#DIV/0!</v>
          </cell>
          <cell r="AB244" t="e">
            <v>#DIV/0!</v>
          </cell>
          <cell r="AC244" t="e">
            <v>#DIV/0!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</row>
        <row r="245">
          <cell r="A245">
            <v>238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 t="str">
            <v>Kurang</v>
          </cell>
          <cell r="M245" t="str">
            <v>Kurang</v>
          </cell>
          <cell r="N245" t="str">
            <v>Kurang</v>
          </cell>
          <cell r="O245" t="str">
            <v>Kurang</v>
          </cell>
          <cell r="P245" t="e">
            <v>#DIV/0!</v>
          </cell>
          <cell r="Q245" t="e">
            <v>#DIV/0!</v>
          </cell>
          <cell r="R245" t="e">
            <v>#DIV/0!</v>
          </cell>
          <cell r="S245" t="e">
            <v>#DIV/0!</v>
          </cell>
          <cell r="T245" t="e">
            <v>#DIV/0!</v>
          </cell>
          <cell r="U245" t="e">
            <v>#DIV/0!</v>
          </cell>
          <cell r="V245" t="e">
            <v>#DIV/0!</v>
          </cell>
          <cell r="W245" t="e">
            <v>#DIV/0!</v>
          </cell>
          <cell r="X245" t="e">
            <v>#DIV/0!</v>
          </cell>
          <cell r="Y245" t="e">
            <v>#DIV/0!</v>
          </cell>
          <cell r="Z245" t="e">
            <v>#DIV/0!</v>
          </cell>
          <cell r="AA245" t="e">
            <v>#DIV/0!</v>
          </cell>
          <cell r="AB245" t="e">
            <v>#DIV/0!</v>
          </cell>
          <cell r="AC245" t="e">
            <v>#DIV/0!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</row>
        <row r="246">
          <cell r="A246">
            <v>239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 t="str">
            <v>Kurang</v>
          </cell>
          <cell r="M246" t="str">
            <v>Kurang</v>
          </cell>
          <cell r="N246" t="str">
            <v>Kurang</v>
          </cell>
          <cell r="O246" t="str">
            <v>Kurang</v>
          </cell>
          <cell r="P246" t="e">
            <v>#DIV/0!</v>
          </cell>
          <cell r="Q246" t="e">
            <v>#DIV/0!</v>
          </cell>
          <cell r="R246" t="e">
            <v>#DIV/0!</v>
          </cell>
          <cell r="S246" t="e">
            <v>#DIV/0!</v>
          </cell>
          <cell r="T246" t="e">
            <v>#DIV/0!</v>
          </cell>
          <cell r="U246" t="e">
            <v>#DIV/0!</v>
          </cell>
          <cell r="V246" t="e">
            <v>#DIV/0!</v>
          </cell>
          <cell r="W246" t="e">
            <v>#DIV/0!</v>
          </cell>
          <cell r="X246" t="e">
            <v>#DIV/0!</v>
          </cell>
          <cell r="Y246" t="e">
            <v>#DIV/0!</v>
          </cell>
          <cell r="Z246" t="e">
            <v>#DIV/0!</v>
          </cell>
          <cell r="AA246" t="e">
            <v>#DIV/0!</v>
          </cell>
          <cell r="AB246" t="e">
            <v>#DIV/0!</v>
          </cell>
          <cell r="AC246" t="e">
            <v>#DIV/0!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</row>
        <row r="247">
          <cell r="A247">
            <v>240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 t="str">
            <v>Kurang</v>
          </cell>
          <cell r="M247" t="str">
            <v>Kurang</v>
          </cell>
          <cell r="N247" t="str">
            <v>Kurang</v>
          </cell>
          <cell r="O247" t="str">
            <v>Kurang</v>
          </cell>
          <cell r="P247" t="e">
            <v>#DIV/0!</v>
          </cell>
          <cell r="Q247" t="e">
            <v>#DIV/0!</v>
          </cell>
          <cell r="R247" t="e">
            <v>#DIV/0!</v>
          </cell>
          <cell r="S247" t="e">
            <v>#DIV/0!</v>
          </cell>
          <cell r="T247" t="e">
            <v>#DIV/0!</v>
          </cell>
          <cell r="U247" t="e">
            <v>#DIV/0!</v>
          </cell>
          <cell r="V247" t="e">
            <v>#DIV/0!</v>
          </cell>
          <cell r="W247" t="e">
            <v>#DIV/0!</v>
          </cell>
          <cell r="X247" t="e">
            <v>#DIV/0!</v>
          </cell>
          <cell r="Y247" t="e">
            <v>#DIV/0!</v>
          </cell>
          <cell r="Z247" t="e">
            <v>#DIV/0!</v>
          </cell>
          <cell r="AA247" t="e">
            <v>#DIV/0!</v>
          </cell>
          <cell r="AB247" t="e">
            <v>#DIV/0!</v>
          </cell>
          <cell r="AC247" t="e">
            <v>#DIV/0!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</row>
        <row r="248">
          <cell r="A248">
            <v>241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 t="str">
            <v>Kurang</v>
          </cell>
          <cell r="M248" t="str">
            <v>Kurang</v>
          </cell>
          <cell r="N248" t="str">
            <v>Kurang</v>
          </cell>
          <cell r="O248" t="str">
            <v>Kurang</v>
          </cell>
          <cell r="P248" t="e">
            <v>#DIV/0!</v>
          </cell>
          <cell r="Q248" t="e">
            <v>#DIV/0!</v>
          </cell>
          <cell r="R248" t="e">
            <v>#DIV/0!</v>
          </cell>
          <cell r="S248" t="e">
            <v>#DIV/0!</v>
          </cell>
          <cell r="T248" t="e">
            <v>#DIV/0!</v>
          </cell>
          <cell r="U248" t="e">
            <v>#DIV/0!</v>
          </cell>
          <cell r="V248" t="e">
            <v>#DIV/0!</v>
          </cell>
          <cell r="W248" t="e">
            <v>#DIV/0!</v>
          </cell>
          <cell r="X248" t="e">
            <v>#DIV/0!</v>
          </cell>
          <cell r="Y248" t="e">
            <v>#DIV/0!</v>
          </cell>
          <cell r="Z248" t="e">
            <v>#DIV/0!</v>
          </cell>
          <cell r="AA248" t="e">
            <v>#DIV/0!</v>
          </cell>
          <cell r="AB248" t="e">
            <v>#DIV/0!</v>
          </cell>
          <cell r="AC248" t="e">
            <v>#DIV/0!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</row>
        <row r="249">
          <cell r="A249">
            <v>242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 t="str">
            <v>Kurang</v>
          </cell>
          <cell r="M249" t="str">
            <v>Kurang</v>
          </cell>
          <cell r="N249" t="str">
            <v>Kurang</v>
          </cell>
          <cell r="O249" t="str">
            <v>Kurang</v>
          </cell>
          <cell r="P249" t="e">
            <v>#DIV/0!</v>
          </cell>
          <cell r="Q249" t="e">
            <v>#DIV/0!</v>
          </cell>
          <cell r="R249" t="e">
            <v>#DIV/0!</v>
          </cell>
          <cell r="S249" t="e">
            <v>#DIV/0!</v>
          </cell>
          <cell r="T249" t="e">
            <v>#DIV/0!</v>
          </cell>
          <cell r="U249" t="e">
            <v>#DIV/0!</v>
          </cell>
          <cell r="V249" t="e">
            <v>#DIV/0!</v>
          </cell>
          <cell r="W249" t="e">
            <v>#DIV/0!</v>
          </cell>
          <cell r="X249" t="e">
            <v>#DIV/0!</v>
          </cell>
          <cell r="Y249" t="e">
            <v>#DIV/0!</v>
          </cell>
          <cell r="Z249" t="e">
            <v>#DIV/0!</v>
          </cell>
          <cell r="AA249" t="e">
            <v>#DIV/0!</v>
          </cell>
          <cell r="AB249" t="e">
            <v>#DIV/0!</v>
          </cell>
          <cell r="AC249" t="e">
            <v>#DIV/0!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</row>
        <row r="250">
          <cell r="A250">
            <v>243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 t="str">
            <v>Kurang</v>
          </cell>
          <cell r="M250" t="str">
            <v>Kurang</v>
          </cell>
          <cell r="N250" t="str">
            <v>Kurang</v>
          </cell>
          <cell r="O250" t="str">
            <v>Kurang</v>
          </cell>
          <cell r="P250" t="e">
            <v>#DIV/0!</v>
          </cell>
          <cell r="Q250" t="e">
            <v>#DIV/0!</v>
          </cell>
          <cell r="R250" t="e">
            <v>#DIV/0!</v>
          </cell>
          <cell r="S250" t="e">
            <v>#DIV/0!</v>
          </cell>
          <cell r="T250" t="e">
            <v>#DIV/0!</v>
          </cell>
          <cell r="U250" t="e">
            <v>#DIV/0!</v>
          </cell>
          <cell r="V250" t="e">
            <v>#DIV/0!</v>
          </cell>
          <cell r="W250" t="e">
            <v>#DIV/0!</v>
          </cell>
          <cell r="X250" t="e">
            <v>#DIV/0!</v>
          </cell>
          <cell r="Y250" t="e">
            <v>#DIV/0!</v>
          </cell>
          <cell r="Z250" t="e">
            <v>#DIV/0!</v>
          </cell>
          <cell r="AA250" t="e">
            <v>#DIV/0!</v>
          </cell>
          <cell r="AB250" t="e">
            <v>#DIV/0!</v>
          </cell>
          <cell r="AC250" t="e">
            <v>#DIV/0!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</row>
        <row r="251">
          <cell r="A251">
            <v>244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 t="str">
            <v>Kurang</v>
          </cell>
          <cell r="M251" t="str">
            <v>Kurang</v>
          </cell>
          <cell r="N251" t="str">
            <v>Kurang</v>
          </cell>
          <cell r="O251" t="str">
            <v>Kurang</v>
          </cell>
          <cell r="P251" t="e">
            <v>#DIV/0!</v>
          </cell>
          <cell r="Q251" t="e">
            <v>#DIV/0!</v>
          </cell>
          <cell r="R251" t="e">
            <v>#DIV/0!</v>
          </cell>
          <cell r="S251" t="e">
            <v>#DIV/0!</v>
          </cell>
          <cell r="T251" t="e">
            <v>#DIV/0!</v>
          </cell>
          <cell r="U251" t="e">
            <v>#DIV/0!</v>
          </cell>
          <cell r="V251" t="e">
            <v>#DIV/0!</v>
          </cell>
          <cell r="W251" t="e">
            <v>#DIV/0!</v>
          </cell>
          <cell r="X251" t="e">
            <v>#DIV/0!</v>
          </cell>
          <cell r="Y251" t="e">
            <v>#DIV/0!</v>
          </cell>
          <cell r="Z251" t="e">
            <v>#DIV/0!</v>
          </cell>
          <cell r="AA251" t="e">
            <v>#DIV/0!</v>
          </cell>
          <cell r="AB251" t="e">
            <v>#DIV/0!</v>
          </cell>
          <cell r="AC251" t="e">
            <v>#DIV/0!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</row>
        <row r="252">
          <cell r="A252">
            <v>245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 t="str">
            <v>Kurang</v>
          </cell>
          <cell r="M252" t="str">
            <v>Kurang</v>
          </cell>
          <cell r="N252" t="str">
            <v>Kurang</v>
          </cell>
          <cell r="O252" t="str">
            <v>Kurang</v>
          </cell>
          <cell r="P252" t="e">
            <v>#DIV/0!</v>
          </cell>
          <cell r="Q252" t="e">
            <v>#DIV/0!</v>
          </cell>
          <cell r="R252" t="e">
            <v>#DIV/0!</v>
          </cell>
          <cell r="S252" t="e">
            <v>#DIV/0!</v>
          </cell>
          <cell r="T252" t="e">
            <v>#DIV/0!</v>
          </cell>
          <cell r="U252" t="e">
            <v>#DIV/0!</v>
          </cell>
          <cell r="V252" t="e">
            <v>#DIV/0!</v>
          </cell>
          <cell r="W252" t="e">
            <v>#DIV/0!</v>
          </cell>
          <cell r="X252" t="e">
            <v>#DIV/0!</v>
          </cell>
          <cell r="Y252" t="e">
            <v>#DIV/0!</v>
          </cell>
          <cell r="Z252" t="e">
            <v>#DIV/0!</v>
          </cell>
          <cell r="AA252" t="e">
            <v>#DIV/0!</v>
          </cell>
          <cell r="AB252" t="e">
            <v>#DIV/0!</v>
          </cell>
          <cell r="AC252" t="e">
            <v>#DIV/0!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</row>
        <row r="253">
          <cell r="A253">
            <v>246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 t="str">
            <v>Kurang</v>
          </cell>
          <cell r="M253" t="str">
            <v>Kurang</v>
          </cell>
          <cell r="N253" t="str">
            <v>Kurang</v>
          </cell>
          <cell r="O253" t="str">
            <v>Kurang</v>
          </cell>
          <cell r="P253" t="e">
            <v>#DIV/0!</v>
          </cell>
          <cell r="Q253" t="e">
            <v>#DIV/0!</v>
          </cell>
          <cell r="R253" t="e">
            <v>#DIV/0!</v>
          </cell>
          <cell r="S253" t="e">
            <v>#DIV/0!</v>
          </cell>
          <cell r="T253" t="e">
            <v>#DIV/0!</v>
          </cell>
          <cell r="U253" t="e">
            <v>#DIV/0!</v>
          </cell>
          <cell r="V253" t="e">
            <v>#DIV/0!</v>
          </cell>
          <cell r="W253" t="e">
            <v>#DIV/0!</v>
          </cell>
          <cell r="X253" t="e">
            <v>#DIV/0!</v>
          </cell>
          <cell r="Y253" t="e">
            <v>#DIV/0!</v>
          </cell>
          <cell r="Z253" t="e">
            <v>#DIV/0!</v>
          </cell>
          <cell r="AA253" t="e">
            <v>#DIV/0!</v>
          </cell>
          <cell r="AB253" t="e">
            <v>#DIV/0!</v>
          </cell>
          <cell r="AC253" t="e">
            <v>#DIV/0!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</row>
        <row r="254">
          <cell r="A254">
            <v>247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 t="str">
            <v>Kurang</v>
          </cell>
          <cell r="M254" t="str">
            <v>Kurang</v>
          </cell>
          <cell r="N254" t="str">
            <v>Kurang</v>
          </cell>
          <cell r="O254" t="str">
            <v>Kurang</v>
          </cell>
          <cell r="P254" t="e">
            <v>#DIV/0!</v>
          </cell>
          <cell r="Q254" t="e">
            <v>#DIV/0!</v>
          </cell>
          <cell r="R254" t="e">
            <v>#DIV/0!</v>
          </cell>
          <cell r="S254" t="e">
            <v>#DIV/0!</v>
          </cell>
          <cell r="T254" t="e">
            <v>#DIV/0!</v>
          </cell>
          <cell r="U254" t="e">
            <v>#DIV/0!</v>
          </cell>
          <cell r="V254" t="e">
            <v>#DIV/0!</v>
          </cell>
          <cell r="W254" t="e">
            <v>#DIV/0!</v>
          </cell>
          <cell r="X254" t="e">
            <v>#DIV/0!</v>
          </cell>
          <cell r="Y254" t="e">
            <v>#DIV/0!</v>
          </cell>
          <cell r="Z254" t="e">
            <v>#DIV/0!</v>
          </cell>
          <cell r="AA254" t="e">
            <v>#DIV/0!</v>
          </cell>
          <cell r="AB254" t="e">
            <v>#DIV/0!</v>
          </cell>
          <cell r="AC254" t="e">
            <v>#DIV/0!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</row>
        <row r="255">
          <cell r="A255">
            <v>248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 t="str">
            <v>Kurang</v>
          </cell>
          <cell r="M255" t="str">
            <v>Kurang</v>
          </cell>
          <cell r="N255" t="str">
            <v>Kurang</v>
          </cell>
          <cell r="O255" t="str">
            <v>Kurang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#DIV/0!</v>
          </cell>
          <cell r="Y255" t="e">
            <v>#DIV/0!</v>
          </cell>
          <cell r="Z255" t="e">
            <v>#DIV/0!</v>
          </cell>
          <cell r="AA255" t="e">
            <v>#DIV/0!</v>
          </cell>
          <cell r="AB255" t="e">
            <v>#DIV/0!</v>
          </cell>
          <cell r="AC255" t="e">
            <v>#DIV/0!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</row>
        <row r="256">
          <cell r="A256">
            <v>249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 t="str">
            <v>Kurang</v>
          </cell>
          <cell r="M256" t="str">
            <v>Kurang</v>
          </cell>
          <cell r="N256" t="str">
            <v>Kurang</v>
          </cell>
          <cell r="O256" t="str">
            <v>Kurang</v>
          </cell>
          <cell r="P256" t="e">
            <v>#DIV/0!</v>
          </cell>
          <cell r="Q256" t="e">
            <v>#DIV/0!</v>
          </cell>
          <cell r="R256" t="e">
            <v>#DIV/0!</v>
          </cell>
          <cell r="S256" t="e">
            <v>#DIV/0!</v>
          </cell>
          <cell r="T256" t="e">
            <v>#DIV/0!</v>
          </cell>
          <cell r="U256" t="e">
            <v>#DIV/0!</v>
          </cell>
          <cell r="V256" t="e">
            <v>#DIV/0!</v>
          </cell>
          <cell r="W256" t="e">
            <v>#DIV/0!</v>
          </cell>
          <cell r="X256" t="e">
            <v>#DIV/0!</v>
          </cell>
          <cell r="Y256" t="e">
            <v>#DIV/0!</v>
          </cell>
          <cell r="Z256" t="e">
            <v>#DIV/0!</v>
          </cell>
          <cell r="AA256" t="e">
            <v>#DIV/0!</v>
          </cell>
          <cell r="AB256" t="e">
            <v>#DIV/0!</v>
          </cell>
          <cell r="AC256" t="e">
            <v>#DIV/0!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</row>
        <row r="257">
          <cell r="A257">
            <v>250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 t="str">
            <v>Kurang</v>
          </cell>
          <cell r="M257" t="str">
            <v>Kurang</v>
          </cell>
          <cell r="N257" t="str">
            <v>Kurang</v>
          </cell>
          <cell r="O257" t="str">
            <v>Kurang</v>
          </cell>
          <cell r="P257" t="e">
            <v>#DIV/0!</v>
          </cell>
          <cell r="Q257" t="e">
            <v>#DIV/0!</v>
          </cell>
          <cell r="R257" t="e">
            <v>#DIV/0!</v>
          </cell>
          <cell r="S257" t="e">
            <v>#DIV/0!</v>
          </cell>
          <cell r="T257" t="e">
            <v>#DIV/0!</v>
          </cell>
          <cell r="U257" t="e">
            <v>#DIV/0!</v>
          </cell>
          <cell r="V257" t="e">
            <v>#DIV/0!</v>
          </cell>
          <cell r="W257" t="e">
            <v>#DIV/0!</v>
          </cell>
          <cell r="X257" t="e">
            <v>#DIV/0!</v>
          </cell>
          <cell r="Y257" t="e">
            <v>#DIV/0!</v>
          </cell>
          <cell r="Z257" t="e">
            <v>#DIV/0!</v>
          </cell>
          <cell r="AA257" t="e">
            <v>#DIV/0!</v>
          </cell>
          <cell r="AB257" t="e">
            <v>#DIV/0!</v>
          </cell>
          <cell r="AC257" t="e">
            <v>#DIV/0!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</row>
        <row r="258">
          <cell r="A258">
            <v>251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 t="str">
            <v>Kurang</v>
          </cell>
          <cell r="M258" t="str">
            <v>Kurang</v>
          </cell>
          <cell r="N258" t="str">
            <v>Kurang</v>
          </cell>
          <cell r="O258" t="str">
            <v>Kurang</v>
          </cell>
          <cell r="P258" t="e">
            <v>#DIV/0!</v>
          </cell>
          <cell r="Q258" t="e">
            <v>#DIV/0!</v>
          </cell>
          <cell r="R258" t="e">
            <v>#DIV/0!</v>
          </cell>
          <cell r="S258" t="e">
            <v>#DIV/0!</v>
          </cell>
          <cell r="T258" t="e">
            <v>#DIV/0!</v>
          </cell>
          <cell r="U258" t="e">
            <v>#DIV/0!</v>
          </cell>
          <cell r="V258" t="e">
            <v>#DIV/0!</v>
          </cell>
          <cell r="W258" t="e">
            <v>#DIV/0!</v>
          </cell>
          <cell r="X258" t="e">
            <v>#DIV/0!</v>
          </cell>
          <cell r="Y258" t="e">
            <v>#DIV/0!</v>
          </cell>
          <cell r="Z258" t="e">
            <v>#DIV/0!</v>
          </cell>
          <cell r="AA258" t="e">
            <v>#DIV/0!</v>
          </cell>
          <cell r="AB258" t="e">
            <v>#DIV/0!</v>
          </cell>
          <cell r="AC258" t="e">
            <v>#DIV/0!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</row>
        <row r="259">
          <cell r="A259">
            <v>252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 t="str">
            <v>Kurang</v>
          </cell>
          <cell r="M259" t="str">
            <v>Kurang</v>
          </cell>
          <cell r="N259" t="str">
            <v>Kurang</v>
          </cell>
          <cell r="O259" t="str">
            <v>Kurang</v>
          </cell>
          <cell r="P259" t="e">
            <v>#DIV/0!</v>
          </cell>
          <cell r="Q259" t="e">
            <v>#DIV/0!</v>
          </cell>
          <cell r="R259" t="e">
            <v>#DIV/0!</v>
          </cell>
          <cell r="S259" t="e">
            <v>#DIV/0!</v>
          </cell>
          <cell r="T259" t="e">
            <v>#DIV/0!</v>
          </cell>
          <cell r="U259" t="e">
            <v>#DIV/0!</v>
          </cell>
          <cell r="V259" t="e">
            <v>#DIV/0!</v>
          </cell>
          <cell r="W259" t="e">
            <v>#DIV/0!</v>
          </cell>
          <cell r="X259" t="e">
            <v>#DIV/0!</v>
          </cell>
          <cell r="Y259" t="e">
            <v>#DIV/0!</v>
          </cell>
          <cell r="Z259" t="e">
            <v>#DIV/0!</v>
          </cell>
          <cell r="AA259" t="e">
            <v>#DIV/0!</v>
          </cell>
          <cell r="AB259" t="e">
            <v>#DIV/0!</v>
          </cell>
          <cell r="AC259" t="e">
            <v>#DIV/0!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</row>
        <row r="260">
          <cell r="A260">
            <v>253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 t="str">
            <v>Kurang</v>
          </cell>
          <cell r="M260" t="str">
            <v>Kurang</v>
          </cell>
          <cell r="N260" t="str">
            <v>Kurang</v>
          </cell>
          <cell r="O260" t="str">
            <v>Kurang</v>
          </cell>
          <cell r="P260" t="e">
            <v>#DIV/0!</v>
          </cell>
          <cell r="Q260" t="e">
            <v>#DIV/0!</v>
          </cell>
          <cell r="R260" t="e">
            <v>#DIV/0!</v>
          </cell>
          <cell r="S260" t="e">
            <v>#DIV/0!</v>
          </cell>
          <cell r="T260" t="e">
            <v>#DIV/0!</v>
          </cell>
          <cell r="U260" t="e">
            <v>#DIV/0!</v>
          </cell>
          <cell r="V260" t="e">
            <v>#DIV/0!</v>
          </cell>
          <cell r="W260" t="e">
            <v>#DIV/0!</v>
          </cell>
          <cell r="X260" t="e">
            <v>#DIV/0!</v>
          </cell>
          <cell r="Y260" t="e">
            <v>#DIV/0!</v>
          </cell>
          <cell r="Z260" t="e">
            <v>#DIV/0!</v>
          </cell>
          <cell r="AA260" t="e">
            <v>#DIV/0!</v>
          </cell>
          <cell r="AB260" t="e">
            <v>#DIV/0!</v>
          </cell>
          <cell r="AC260" t="e">
            <v>#DIV/0!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</row>
        <row r="261">
          <cell r="A261">
            <v>254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 t="str">
            <v>Kurang</v>
          </cell>
          <cell r="M261" t="str">
            <v>Kurang</v>
          </cell>
          <cell r="N261" t="str">
            <v>Kurang</v>
          </cell>
          <cell r="O261" t="str">
            <v>Kurang</v>
          </cell>
          <cell r="P261" t="e">
            <v>#DIV/0!</v>
          </cell>
          <cell r="Q261" t="e">
            <v>#DIV/0!</v>
          </cell>
          <cell r="R261" t="e">
            <v>#DIV/0!</v>
          </cell>
          <cell r="S261" t="e">
            <v>#DIV/0!</v>
          </cell>
          <cell r="T261" t="e">
            <v>#DIV/0!</v>
          </cell>
          <cell r="U261" t="e">
            <v>#DIV/0!</v>
          </cell>
          <cell r="V261" t="e">
            <v>#DIV/0!</v>
          </cell>
          <cell r="W261" t="e">
            <v>#DIV/0!</v>
          </cell>
          <cell r="X261" t="e">
            <v>#DIV/0!</v>
          </cell>
          <cell r="Y261" t="e">
            <v>#DIV/0!</v>
          </cell>
          <cell r="Z261" t="e">
            <v>#DIV/0!</v>
          </cell>
          <cell r="AA261" t="e">
            <v>#DIV/0!</v>
          </cell>
          <cell r="AB261" t="e">
            <v>#DIV/0!</v>
          </cell>
          <cell r="AC261" t="e">
            <v>#DIV/0!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</row>
        <row r="262">
          <cell r="A262">
            <v>255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 t="str">
            <v>Kurang</v>
          </cell>
          <cell r="M262" t="str">
            <v>Kurang</v>
          </cell>
          <cell r="N262" t="str">
            <v>Kurang</v>
          </cell>
          <cell r="O262" t="str">
            <v>Kurang</v>
          </cell>
          <cell r="P262" t="e">
            <v>#DIV/0!</v>
          </cell>
          <cell r="Q262" t="e">
            <v>#DIV/0!</v>
          </cell>
          <cell r="R262" t="e">
            <v>#DIV/0!</v>
          </cell>
          <cell r="S262" t="e">
            <v>#DIV/0!</v>
          </cell>
          <cell r="T262" t="e">
            <v>#DIV/0!</v>
          </cell>
          <cell r="U262" t="e">
            <v>#DIV/0!</v>
          </cell>
          <cell r="V262" t="e">
            <v>#DIV/0!</v>
          </cell>
          <cell r="W262" t="e">
            <v>#DIV/0!</v>
          </cell>
          <cell r="X262" t="e">
            <v>#DIV/0!</v>
          </cell>
          <cell r="Y262" t="e">
            <v>#DIV/0!</v>
          </cell>
          <cell r="Z262" t="e">
            <v>#DIV/0!</v>
          </cell>
          <cell r="AA262" t="e">
            <v>#DIV/0!</v>
          </cell>
          <cell r="AB262" t="e">
            <v>#DIV/0!</v>
          </cell>
          <cell r="AC262" t="e">
            <v>#DIV/0!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</row>
        <row r="263">
          <cell r="A263">
            <v>256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 t="str">
            <v>Kurang</v>
          </cell>
          <cell r="M263" t="str">
            <v>Kurang</v>
          </cell>
          <cell r="N263" t="str">
            <v>Kurang</v>
          </cell>
          <cell r="O263" t="str">
            <v>Kurang</v>
          </cell>
          <cell r="P263" t="e">
            <v>#DIV/0!</v>
          </cell>
          <cell r="Q263" t="e">
            <v>#DIV/0!</v>
          </cell>
          <cell r="R263" t="e">
            <v>#DIV/0!</v>
          </cell>
          <cell r="S263" t="e">
            <v>#DIV/0!</v>
          </cell>
          <cell r="T263" t="e">
            <v>#DIV/0!</v>
          </cell>
          <cell r="U263" t="e">
            <v>#DIV/0!</v>
          </cell>
          <cell r="V263" t="e">
            <v>#DIV/0!</v>
          </cell>
          <cell r="W263" t="e">
            <v>#DIV/0!</v>
          </cell>
          <cell r="X263" t="e">
            <v>#DIV/0!</v>
          </cell>
          <cell r="Y263" t="e">
            <v>#DIV/0!</v>
          </cell>
          <cell r="Z263" t="e">
            <v>#DIV/0!</v>
          </cell>
          <cell r="AA263" t="e">
            <v>#DIV/0!</v>
          </cell>
          <cell r="AB263" t="e">
            <v>#DIV/0!</v>
          </cell>
          <cell r="AC263" t="e">
            <v>#DIV/0!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</row>
        <row r="264">
          <cell r="A264">
            <v>257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 t="str">
            <v>Kurang</v>
          </cell>
          <cell r="M264" t="str">
            <v>Kurang</v>
          </cell>
          <cell r="N264" t="str">
            <v>Kurang</v>
          </cell>
          <cell r="O264" t="str">
            <v>Kurang</v>
          </cell>
          <cell r="P264" t="e">
            <v>#DIV/0!</v>
          </cell>
          <cell r="Q264" t="e">
            <v>#DIV/0!</v>
          </cell>
          <cell r="R264" t="e">
            <v>#DIV/0!</v>
          </cell>
          <cell r="S264" t="e">
            <v>#DIV/0!</v>
          </cell>
          <cell r="T264" t="e">
            <v>#DIV/0!</v>
          </cell>
          <cell r="U264" t="e">
            <v>#DIV/0!</v>
          </cell>
          <cell r="V264" t="e">
            <v>#DIV/0!</v>
          </cell>
          <cell r="W264" t="e">
            <v>#DIV/0!</v>
          </cell>
          <cell r="X264" t="e">
            <v>#DIV/0!</v>
          </cell>
          <cell r="Y264" t="e">
            <v>#DIV/0!</v>
          </cell>
          <cell r="Z264" t="e">
            <v>#DIV/0!</v>
          </cell>
          <cell r="AA264" t="e">
            <v>#DIV/0!</v>
          </cell>
          <cell r="AB264" t="e">
            <v>#DIV/0!</v>
          </cell>
          <cell r="AC264" t="e">
            <v>#DIV/0!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</row>
        <row r="265">
          <cell r="A265">
            <v>258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 t="str">
            <v>Kurang</v>
          </cell>
          <cell r="M265" t="str">
            <v>Kurang</v>
          </cell>
          <cell r="N265" t="str">
            <v>Kurang</v>
          </cell>
          <cell r="O265" t="str">
            <v>Kurang</v>
          </cell>
          <cell r="P265" t="e">
            <v>#DIV/0!</v>
          </cell>
          <cell r="Q265" t="e">
            <v>#DIV/0!</v>
          </cell>
          <cell r="R265" t="e">
            <v>#DIV/0!</v>
          </cell>
          <cell r="S265" t="e">
            <v>#DIV/0!</v>
          </cell>
          <cell r="T265" t="e">
            <v>#DIV/0!</v>
          </cell>
          <cell r="U265" t="e">
            <v>#DIV/0!</v>
          </cell>
          <cell r="V265" t="e">
            <v>#DIV/0!</v>
          </cell>
          <cell r="W265" t="e">
            <v>#DIV/0!</v>
          </cell>
          <cell r="X265" t="e">
            <v>#DIV/0!</v>
          </cell>
          <cell r="Y265" t="e">
            <v>#DIV/0!</v>
          </cell>
          <cell r="Z265" t="e">
            <v>#DIV/0!</v>
          </cell>
          <cell r="AA265" t="e">
            <v>#DIV/0!</v>
          </cell>
          <cell r="AB265" t="e">
            <v>#DIV/0!</v>
          </cell>
          <cell r="AC265" t="e">
            <v>#DIV/0!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</row>
        <row r="266">
          <cell r="A266">
            <v>259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 t="str">
            <v>Kurang</v>
          </cell>
          <cell r="M266" t="str">
            <v>Kurang</v>
          </cell>
          <cell r="N266" t="str">
            <v>Kurang</v>
          </cell>
          <cell r="O266" t="str">
            <v>Kurang</v>
          </cell>
          <cell r="P266" t="e">
            <v>#DIV/0!</v>
          </cell>
          <cell r="Q266" t="e">
            <v>#DIV/0!</v>
          </cell>
          <cell r="R266" t="e">
            <v>#DIV/0!</v>
          </cell>
          <cell r="S266" t="e">
            <v>#DIV/0!</v>
          </cell>
          <cell r="T266" t="e">
            <v>#DIV/0!</v>
          </cell>
          <cell r="U266" t="e">
            <v>#DIV/0!</v>
          </cell>
          <cell r="V266" t="e">
            <v>#DIV/0!</v>
          </cell>
          <cell r="W266" t="e">
            <v>#DIV/0!</v>
          </cell>
          <cell r="X266" t="e">
            <v>#DIV/0!</v>
          </cell>
          <cell r="Y266" t="e">
            <v>#DIV/0!</v>
          </cell>
          <cell r="Z266" t="e">
            <v>#DIV/0!</v>
          </cell>
          <cell r="AA266" t="e">
            <v>#DIV/0!</v>
          </cell>
          <cell r="AB266" t="e">
            <v>#DIV/0!</v>
          </cell>
          <cell r="AC266" t="e">
            <v>#DIV/0!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</row>
        <row r="267">
          <cell r="A267">
            <v>260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 t="str">
            <v>Kurang</v>
          </cell>
          <cell r="M267" t="str">
            <v>Kurang</v>
          </cell>
          <cell r="N267" t="str">
            <v>Kurang</v>
          </cell>
          <cell r="O267" t="str">
            <v>Kurang</v>
          </cell>
          <cell r="P267" t="e">
            <v>#DIV/0!</v>
          </cell>
          <cell r="Q267" t="e">
            <v>#DIV/0!</v>
          </cell>
          <cell r="R267" t="e">
            <v>#DIV/0!</v>
          </cell>
          <cell r="S267" t="e">
            <v>#DIV/0!</v>
          </cell>
          <cell r="T267" t="e">
            <v>#DIV/0!</v>
          </cell>
          <cell r="U267" t="e">
            <v>#DIV/0!</v>
          </cell>
          <cell r="V267" t="e">
            <v>#DIV/0!</v>
          </cell>
          <cell r="W267" t="e">
            <v>#DIV/0!</v>
          </cell>
          <cell r="X267" t="e">
            <v>#DIV/0!</v>
          </cell>
          <cell r="Y267" t="e">
            <v>#DIV/0!</v>
          </cell>
          <cell r="Z267" t="e">
            <v>#DIV/0!</v>
          </cell>
          <cell r="AA267" t="e">
            <v>#DIV/0!</v>
          </cell>
          <cell r="AB267" t="e">
            <v>#DIV/0!</v>
          </cell>
          <cell r="AC267" t="e">
            <v>#DIV/0!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</row>
        <row r="268">
          <cell r="A268">
            <v>261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 t="str">
            <v>Kurang</v>
          </cell>
          <cell r="M268" t="str">
            <v>Kurang</v>
          </cell>
          <cell r="N268" t="str">
            <v>Kurang</v>
          </cell>
          <cell r="O268" t="str">
            <v>Kurang</v>
          </cell>
          <cell r="P268" t="e">
            <v>#DIV/0!</v>
          </cell>
          <cell r="Q268" t="e">
            <v>#DIV/0!</v>
          </cell>
          <cell r="R268" t="e">
            <v>#DIV/0!</v>
          </cell>
          <cell r="S268" t="e">
            <v>#DIV/0!</v>
          </cell>
          <cell r="T268" t="e">
            <v>#DIV/0!</v>
          </cell>
          <cell r="U268" t="e">
            <v>#DIV/0!</v>
          </cell>
          <cell r="V268" t="e">
            <v>#DIV/0!</v>
          </cell>
          <cell r="W268" t="e">
            <v>#DIV/0!</v>
          </cell>
          <cell r="X268" t="e">
            <v>#DIV/0!</v>
          </cell>
          <cell r="Y268" t="e">
            <v>#DIV/0!</v>
          </cell>
          <cell r="Z268" t="e">
            <v>#DIV/0!</v>
          </cell>
          <cell r="AA268" t="e">
            <v>#DIV/0!</v>
          </cell>
          <cell r="AB268" t="e">
            <v>#DIV/0!</v>
          </cell>
          <cell r="AC268" t="e">
            <v>#DIV/0!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</row>
        <row r="269">
          <cell r="A269">
            <v>262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 t="str">
            <v>Kurang</v>
          </cell>
          <cell r="M269" t="str">
            <v>Kurang</v>
          </cell>
          <cell r="N269" t="str">
            <v>Kurang</v>
          </cell>
          <cell r="O269" t="str">
            <v>Kurang</v>
          </cell>
          <cell r="P269" t="e">
            <v>#DIV/0!</v>
          </cell>
          <cell r="Q269" t="e">
            <v>#DIV/0!</v>
          </cell>
          <cell r="R269" t="e">
            <v>#DIV/0!</v>
          </cell>
          <cell r="S269" t="e">
            <v>#DIV/0!</v>
          </cell>
          <cell r="T269" t="e">
            <v>#DIV/0!</v>
          </cell>
          <cell r="U269" t="e">
            <v>#DIV/0!</v>
          </cell>
          <cell r="V269" t="e">
            <v>#DIV/0!</v>
          </cell>
          <cell r="W269" t="e">
            <v>#DIV/0!</v>
          </cell>
          <cell r="X269" t="e">
            <v>#DIV/0!</v>
          </cell>
          <cell r="Y269" t="e">
            <v>#DIV/0!</v>
          </cell>
          <cell r="Z269" t="e">
            <v>#DIV/0!</v>
          </cell>
          <cell r="AA269" t="e">
            <v>#DIV/0!</v>
          </cell>
          <cell r="AB269" t="e">
            <v>#DIV/0!</v>
          </cell>
          <cell r="AC269" t="e">
            <v>#DIV/0!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</row>
        <row r="270">
          <cell r="A270">
            <v>263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 t="str">
            <v>Kurang</v>
          </cell>
          <cell r="M270" t="str">
            <v>Kurang</v>
          </cell>
          <cell r="N270" t="str">
            <v>Kurang</v>
          </cell>
          <cell r="O270" t="str">
            <v>Kurang</v>
          </cell>
          <cell r="P270" t="e">
            <v>#DIV/0!</v>
          </cell>
          <cell r="Q270" t="e">
            <v>#DIV/0!</v>
          </cell>
          <cell r="R270" t="e">
            <v>#DIV/0!</v>
          </cell>
          <cell r="S270" t="e">
            <v>#DIV/0!</v>
          </cell>
          <cell r="T270" t="e">
            <v>#DIV/0!</v>
          </cell>
          <cell r="U270" t="e">
            <v>#DIV/0!</v>
          </cell>
          <cell r="V270" t="e">
            <v>#DIV/0!</v>
          </cell>
          <cell r="W270" t="e">
            <v>#DIV/0!</v>
          </cell>
          <cell r="X270" t="e">
            <v>#DIV/0!</v>
          </cell>
          <cell r="Y270" t="e">
            <v>#DIV/0!</v>
          </cell>
          <cell r="Z270" t="e">
            <v>#DIV/0!</v>
          </cell>
          <cell r="AA270" t="e">
            <v>#DIV/0!</v>
          </cell>
          <cell r="AB270" t="e">
            <v>#DIV/0!</v>
          </cell>
          <cell r="AC270" t="e">
            <v>#DIV/0!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</row>
        <row r="271">
          <cell r="A271">
            <v>264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 t="str">
            <v>Kurang</v>
          </cell>
          <cell r="M271" t="str">
            <v>Kurang</v>
          </cell>
          <cell r="N271" t="str">
            <v>Kurang</v>
          </cell>
          <cell r="O271" t="str">
            <v>Kurang</v>
          </cell>
          <cell r="P271" t="e">
            <v>#DIV/0!</v>
          </cell>
          <cell r="Q271" t="e">
            <v>#DIV/0!</v>
          </cell>
          <cell r="R271" t="e">
            <v>#DIV/0!</v>
          </cell>
          <cell r="S271" t="e">
            <v>#DIV/0!</v>
          </cell>
          <cell r="T271" t="e">
            <v>#DIV/0!</v>
          </cell>
          <cell r="U271" t="e">
            <v>#DIV/0!</v>
          </cell>
          <cell r="V271" t="e">
            <v>#DIV/0!</v>
          </cell>
          <cell r="W271" t="e">
            <v>#DIV/0!</v>
          </cell>
          <cell r="X271" t="e">
            <v>#DIV/0!</v>
          </cell>
          <cell r="Y271" t="e">
            <v>#DIV/0!</v>
          </cell>
          <cell r="Z271" t="e">
            <v>#DIV/0!</v>
          </cell>
          <cell r="AA271" t="e">
            <v>#DIV/0!</v>
          </cell>
          <cell r="AB271" t="e">
            <v>#DIV/0!</v>
          </cell>
          <cell r="AC271" t="e">
            <v>#DIV/0!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</row>
        <row r="272">
          <cell r="A272">
            <v>265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 t="str">
            <v>Kurang</v>
          </cell>
          <cell r="M272" t="str">
            <v>Kurang</v>
          </cell>
          <cell r="N272" t="str">
            <v>Kurang</v>
          </cell>
          <cell r="O272" t="str">
            <v>Kurang</v>
          </cell>
          <cell r="P272" t="e">
            <v>#DIV/0!</v>
          </cell>
          <cell r="Q272" t="e">
            <v>#DIV/0!</v>
          </cell>
          <cell r="R272" t="e">
            <v>#DIV/0!</v>
          </cell>
          <cell r="S272" t="e">
            <v>#DIV/0!</v>
          </cell>
          <cell r="T272" t="e">
            <v>#DIV/0!</v>
          </cell>
          <cell r="U272" t="e">
            <v>#DIV/0!</v>
          </cell>
          <cell r="V272" t="e">
            <v>#DIV/0!</v>
          </cell>
          <cell r="W272" t="e">
            <v>#DIV/0!</v>
          </cell>
          <cell r="X272" t="e">
            <v>#DIV/0!</v>
          </cell>
          <cell r="Y272" t="e">
            <v>#DIV/0!</v>
          </cell>
          <cell r="Z272" t="e">
            <v>#DIV/0!</v>
          </cell>
          <cell r="AA272" t="e">
            <v>#DIV/0!</v>
          </cell>
          <cell r="AB272" t="e">
            <v>#DIV/0!</v>
          </cell>
          <cell r="AC272" t="e">
            <v>#DIV/0!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</row>
        <row r="273">
          <cell r="A273">
            <v>266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 t="str">
            <v>Kurang</v>
          </cell>
          <cell r="M273" t="str">
            <v>Kurang</v>
          </cell>
          <cell r="N273" t="str">
            <v>Kurang</v>
          </cell>
          <cell r="O273" t="str">
            <v>Kurang</v>
          </cell>
          <cell r="P273" t="e">
            <v>#DIV/0!</v>
          </cell>
          <cell r="Q273" t="e">
            <v>#DIV/0!</v>
          </cell>
          <cell r="R273" t="e">
            <v>#DIV/0!</v>
          </cell>
          <cell r="S273" t="e">
            <v>#DIV/0!</v>
          </cell>
          <cell r="T273" t="e">
            <v>#DIV/0!</v>
          </cell>
          <cell r="U273" t="e">
            <v>#DIV/0!</v>
          </cell>
          <cell r="V273" t="e">
            <v>#DIV/0!</v>
          </cell>
          <cell r="W273" t="e">
            <v>#DIV/0!</v>
          </cell>
          <cell r="X273" t="e">
            <v>#DIV/0!</v>
          </cell>
          <cell r="Y273" t="e">
            <v>#DIV/0!</v>
          </cell>
          <cell r="Z273" t="e">
            <v>#DIV/0!</v>
          </cell>
          <cell r="AA273" t="e">
            <v>#DIV/0!</v>
          </cell>
          <cell r="AB273" t="e">
            <v>#DIV/0!</v>
          </cell>
          <cell r="AC273" t="e">
            <v>#DIV/0!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</row>
        <row r="274">
          <cell r="A274">
            <v>267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 t="str">
            <v>Kurang</v>
          </cell>
          <cell r="M274" t="str">
            <v>Kurang</v>
          </cell>
          <cell r="N274" t="str">
            <v>Kurang</v>
          </cell>
          <cell r="O274" t="str">
            <v>Kurang</v>
          </cell>
          <cell r="P274" t="e">
            <v>#DIV/0!</v>
          </cell>
          <cell r="Q274" t="e">
            <v>#DIV/0!</v>
          </cell>
          <cell r="R274" t="e">
            <v>#DIV/0!</v>
          </cell>
          <cell r="S274" t="e">
            <v>#DIV/0!</v>
          </cell>
          <cell r="T274" t="e">
            <v>#DIV/0!</v>
          </cell>
          <cell r="U274" t="e">
            <v>#DIV/0!</v>
          </cell>
          <cell r="V274" t="e">
            <v>#DIV/0!</v>
          </cell>
          <cell r="W274" t="e">
            <v>#DIV/0!</v>
          </cell>
          <cell r="X274" t="e">
            <v>#DIV/0!</v>
          </cell>
          <cell r="Y274" t="e">
            <v>#DIV/0!</v>
          </cell>
          <cell r="Z274" t="e">
            <v>#DIV/0!</v>
          </cell>
          <cell r="AA274" t="e">
            <v>#DIV/0!</v>
          </cell>
          <cell r="AB274" t="e">
            <v>#DIV/0!</v>
          </cell>
          <cell r="AC274" t="e">
            <v>#DIV/0!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</row>
        <row r="275">
          <cell r="A275">
            <v>268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 t="str">
            <v>Kurang</v>
          </cell>
          <cell r="M275" t="str">
            <v>Kurang</v>
          </cell>
          <cell r="N275" t="str">
            <v>Kurang</v>
          </cell>
          <cell r="O275" t="str">
            <v>Kurang</v>
          </cell>
          <cell r="P275" t="e">
            <v>#DIV/0!</v>
          </cell>
          <cell r="Q275" t="e">
            <v>#DIV/0!</v>
          </cell>
          <cell r="R275" t="e">
            <v>#DIV/0!</v>
          </cell>
          <cell r="S275" t="e">
            <v>#DIV/0!</v>
          </cell>
          <cell r="T275" t="e">
            <v>#DIV/0!</v>
          </cell>
          <cell r="U275" t="e">
            <v>#DIV/0!</v>
          </cell>
          <cell r="V275" t="e">
            <v>#DIV/0!</v>
          </cell>
          <cell r="W275" t="e">
            <v>#DIV/0!</v>
          </cell>
          <cell r="X275" t="e">
            <v>#DIV/0!</v>
          </cell>
          <cell r="Y275" t="e">
            <v>#DIV/0!</v>
          </cell>
          <cell r="Z275" t="e">
            <v>#DIV/0!</v>
          </cell>
          <cell r="AA275" t="e">
            <v>#DIV/0!</v>
          </cell>
          <cell r="AB275" t="e">
            <v>#DIV/0!</v>
          </cell>
          <cell r="AC275" t="e">
            <v>#DIV/0!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</row>
        <row r="276">
          <cell r="A276">
            <v>269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 t="str">
            <v>Kurang</v>
          </cell>
          <cell r="M276" t="str">
            <v>Kurang</v>
          </cell>
          <cell r="N276" t="str">
            <v>Kurang</v>
          </cell>
          <cell r="O276" t="str">
            <v>Kurang</v>
          </cell>
          <cell r="P276" t="e">
            <v>#DIV/0!</v>
          </cell>
          <cell r="Q276" t="e">
            <v>#DIV/0!</v>
          </cell>
          <cell r="R276" t="e">
            <v>#DIV/0!</v>
          </cell>
          <cell r="S276" t="e">
            <v>#DIV/0!</v>
          </cell>
          <cell r="T276" t="e">
            <v>#DIV/0!</v>
          </cell>
          <cell r="U276" t="e">
            <v>#DIV/0!</v>
          </cell>
          <cell r="V276" t="e">
            <v>#DIV/0!</v>
          </cell>
          <cell r="W276" t="e">
            <v>#DIV/0!</v>
          </cell>
          <cell r="X276" t="e">
            <v>#DIV/0!</v>
          </cell>
          <cell r="Y276" t="e">
            <v>#DIV/0!</v>
          </cell>
          <cell r="Z276" t="e">
            <v>#DIV/0!</v>
          </cell>
          <cell r="AA276" t="e">
            <v>#DIV/0!</v>
          </cell>
          <cell r="AB276" t="e">
            <v>#DIV/0!</v>
          </cell>
          <cell r="AC276" t="e">
            <v>#DIV/0!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</row>
        <row r="277">
          <cell r="A277">
            <v>270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 t="str">
            <v>Kurang</v>
          </cell>
          <cell r="M277" t="str">
            <v>Kurang</v>
          </cell>
          <cell r="N277" t="str">
            <v>Kurang</v>
          </cell>
          <cell r="O277" t="str">
            <v>Kurang</v>
          </cell>
          <cell r="P277" t="e">
            <v>#DIV/0!</v>
          </cell>
          <cell r="Q277" t="e">
            <v>#DIV/0!</v>
          </cell>
          <cell r="R277" t="e">
            <v>#DIV/0!</v>
          </cell>
          <cell r="S277" t="e">
            <v>#DIV/0!</v>
          </cell>
          <cell r="T277" t="e">
            <v>#DIV/0!</v>
          </cell>
          <cell r="U277" t="e">
            <v>#DIV/0!</v>
          </cell>
          <cell r="V277" t="e">
            <v>#DIV/0!</v>
          </cell>
          <cell r="W277" t="e">
            <v>#DIV/0!</v>
          </cell>
          <cell r="X277" t="e">
            <v>#DIV/0!</v>
          </cell>
          <cell r="Y277" t="e">
            <v>#DIV/0!</v>
          </cell>
          <cell r="Z277" t="e">
            <v>#DIV/0!</v>
          </cell>
          <cell r="AA277" t="e">
            <v>#DIV/0!</v>
          </cell>
          <cell r="AB277" t="e">
            <v>#DIV/0!</v>
          </cell>
          <cell r="AC277" t="e">
            <v>#DIV/0!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</row>
        <row r="278">
          <cell r="A278">
            <v>271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 t="str">
            <v>Kurang</v>
          </cell>
          <cell r="M278" t="str">
            <v>Kurang</v>
          </cell>
          <cell r="N278" t="str">
            <v>Kurang</v>
          </cell>
          <cell r="O278" t="str">
            <v>Kurang</v>
          </cell>
          <cell r="P278" t="e">
            <v>#DIV/0!</v>
          </cell>
          <cell r="Q278" t="e">
            <v>#DIV/0!</v>
          </cell>
          <cell r="R278" t="e">
            <v>#DIV/0!</v>
          </cell>
          <cell r="S278" t="e">
            <v>#DIV/0!</v>
          </cell>
          <cell r="T278" t="e">
            <v>#DIV/0!</v>
          </cell>
          <cell r="U278" t="e">
            <v>#DIV/0!</v>
          </cell>
          <cell r="V278" t="e">
            <v>#DIV/0!</v>
          </cell>
          <cell r="W278" t="e">
            <v>#DIV/0!</v>
          </cell>
          <cell r="X278" t="e">
            <v>#DIV/0!</v>
          </cell>
          <cell r="Y278" t="e">
            <v>#DIV/0!</v>
          </cell>
          <cell r="Z278" t="e">
            <v>#DIV/0!</v>
          </cell>
          <cell r="AA278" t="e">
            <v>#DIV/0!</v>
          </cell>
          <cell r="AB278" t="e">
            <v>#DIV/0!</v>
          </cell>
          <cell r="AC278" t="e">
            <v>#DIV/0!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</row>
        <row r="279">
          <cell r="A279">
            <v>272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 t="str">
            <v>Kurang</v>
          </cell>
          <cell r="M279" t="str">
            <v>Kurang</v>
          </cell>
          <cell r="N279" t="str">
            <v>Kurang</v>
          </cell>
          <cell r="O279" t="str">
            <v>Kurang</v>
          </cell>
          <cell r="P279" t="e">
            <v>#DIV/0!</v>
          </cell>
          <cell r="Q279" t="e">
            <v>#DIV/0!</v>
          </cell>
          <cell r="R279" t="e">
            <v>#DIV/0!</v>
          </cell>
          <cell r="S279" t="e">
            <v>#DIV/0!</v>
          </cell>
          <cell r="T279" t="e">
            <v>#DIV/0!</v>
          </cell>
          <cell r="U279" t="e">
            <v>#DIV/0!</v>
          </cell>
          <cell r="V279" t="e">
            <v>#DIV/0!</v>
          </cell>
          <cell r="W279" t="e">
            <v>#DIV/0!</v>
          </cell>
          <cell r="X279" t="e">
            <v>#DIV/0!</v>
          </cell>
          <cell r="Y279" t="e">
            <v>#DIV/0!</v>
          </cell>
          <cell r="Z279" t="e">
            <v>#DIV/0!</v>
          </cell>
          <cell r="AA279" t="e">
            <v>#DIV/0!</v>
          </cell>
          <cell r="AB279" t="e">
            <v>#DIV/0!</v>
          </cell>
          <cell r="AC279" t="e">
            <v>#DIV/0!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</row>
        <row r="280">
          <cell r="A280">
            <v>273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 t="str">
            <v>Kurang</v>
          </cell>
          <cell r="M280" t="str">
            <v>Kurang</v>
          </cell>
          <cell r="N280" t="str">
            <v>Kurang</v>
          </cell>
          <cell r="O280" t="str">
            <v>Kurang</v>
          </cell>
          <cell r="P280" t="e">
            <v>#DIV/0!</v>
          </cell>
          <cell r="Q280" t="e">
            <v>#DIV/0!</v>
          </cell>
          <cell r="R280" t="e">
            <v>#DIV/0!</v>
          </cell>
          <cell r="S280" t="e">
            <v>#DIV/0!</v>
          </cell>
          <cell r="T280" t="e">
            <v>#DIV/0!</v>
          </cell>
          <cell r="U280" t="e">
            <v>#DIV/0!</v>
          </cell>
          <cell r="V280" t="e">
            <v>#DIV/0!</v>
          </cell>
          <cell r="W280" t="e">
            <v>#DIV/0!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 t="e">
            <v>#DIV/0!</v>
          </cell>
          <cell r="AC280" t="e">
            <v>#DIV/0!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</row>
        <row r="281">
          <cell r="A281">
            <v>274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 t="str">
            <v>Kurang</v>
          </cell>
          <cell r="M281" t="str">
            <v>Kurang</v>
          </cell>
          <cell r="N281" t="str">
            <v>Kurang</v>
          </cell>
          <cell r="O281" t="str">
            <v>Kurang</v>
          </cell>
          <cell r="P281" t="e">
            <v>#DIV/0!</v>
          </cell>
          <cell r="Q281" t="e">
            <v>#DIV/0!</v>
          </cell>
          <cell r="R281" t="e">
            <v>#DIV/0!</v>
          </cell>
          <cell r="S281" t="e">
            <v>#DIV/0!</v>
          </cell>
          <cell r="T281" t="e">
            <v>#DIV/0!</v>
          </cell>
          <cell r="U281" t="e">
            <v>#DIV/0!</v>
          </cell>
          <cell r="V281" t="e">
            <v>#DIV/0!</v>
          </cell>
          <cell r="W281" t="e">
            <v>#DIV/0!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 t="e">
            <v>#DIV/0!</v>
          </cell>
          <cell r="AC281" t="e">
            <v>#DIV/0!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</row>
        <row r="282">
          <cell r="A282">
            <v>275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 t="str">
            <v>Kurang</v>
          </cell>
          <cell r="M282" t="str">
            <v>Kurang</v>
          </cell>
          <cell r="N282" t="str">
            <v>Kurang</v>
          </cell>
          <cell r="O282" t="str">
            <v>Kurang</v>
          </cell>
          <cell r="P282" t="e">
            <v>#DIV/0!</v>
          </cell>
          <cell r="Q282" t="e">
            <v>#DIV/0!</v>
          </cell>
          <cell r="R282" t="e">
            <v>#DIV/0!</v>
          </cell>
          <cell r="S282" t="e">
            <v>#DIV/0!</v>
          </cell>
          <cell r="T282" t="e">
            <v>#DIV/0!</v>
          </cell>
          <cell r="U282" t="e">
            <v>#DIV/0!</v>
          </cell>
          <cell r="V282" t="e">
            <v>#DIV/0!</v>
          </cell>
          <cell r="W282" t="e">
            <v>#DIV/0!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 t="e">
            <v>#DIV/0!</v>
          </cell>
          <cell r="AC282" t="e">
            <v>#DIV/0!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</row>
        <row r="283">
          <cell r="A283">
            <v>276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 t="str">
            <v>Kurang</v>
          </cell>
          <cell r="M283" t="str">
            <v>Kurang</v>
          </cell>
          <cell r="N283" t="str">
            <v>Kurang</v>
          </cell>
          <cell r="O283" t="str">
            <v>Kurang</v>
          </cell>
          <cell r="P283" t="e">
            <v>#DIV/0!</v>
          </cell>
          <cell r="Q283" t="e">
            <v>#DIV/0!</v>
          </cell>
          <cell r="R283" t="e">
            <v>#DIV/0!</v>
          </cell>
          <cell r="S283" t="e">
            <v>#DIV/0!</v>
          </cell>
          <cell r="T283" t="e">
            <v>#DIV/0!</v>
          </cell>
          <cell r="U283" t="e">
            <v>#DIV/0!</v>
          </cell>
          <cell r="V283" t="e">
            <v>#DIV/0!</v>
          </cell>
          <cell r="W283" t="e">
            <v>#DIV/0!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 t="e">
            <v>#DIV/0!</v>
          </cell>
          <cell r="AC283" t="e">
            <v>#DIV/0!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</row>
        <row r="284">
          <cell r="A284">
            <v>277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 t="str">
            <v>Kurang</v>
          </cell>
          <cell r="M284" t="str">
            <v>Kurang</v>
          </cell>
          <cell r="N284" t="str">
            <v>Kurang</v>
          </cell>
          <cell r="O284" t="str">
            <v>Kurang</v>
          </cell>
          <cell r="P284" t="e">
            <v>#DIV/0!</v>
          </cell>
          <cell r="Q284" t="e">
            <v>#DIV/0!</v>
          </cell>
          <cell r="R284" t="e">
            <v>#DIV/0!</v>
          </cell>
          <cell r="S284" t="e">
            <v>#DIV/0!</v>
          </cell>
          <cell r="T284" t="e">
            <v>#DIV/0!</v>
          </cell>
          <cell r="U284" t="e">
            <v>#DIV/0!</v>
          </cell>
          <cell r="V284" t="e">
            <v>#DIV/0!</v>
          </cell>
          <cell r="W284" t="e">
            <v>#DIV/0!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 t="e">
            <v>#DIV/0!</v>
          </cell>
          <cell r="AC284" t="e">
            <v>#DIV/0!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</row>
        <row r="285">
          <cell r="A285">
            <v>278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 t="str">
            <v>Kurang</v>
          </cell>
          <cell r="M285" t="str">
            <v>Kurang</v>
          </cell>
          <cell r="N285" t="str">
            <v>Kurang</v>
          </cell>
          <cell r="O285" t="str">
            <v>Kurang</v>
          </cell>
          <cell r="P285" t="e">
            <v>#DIV/0!</v>
          </cell>
          <cell r="Q285" t="e">
            <v>#DIV/0!</v>
          </cell>
          <cell r="R285" t="e">
            <v>#DIV/0!</v>
          </cell>
          <cell r="S285" t="e">
            <v>#DIV/0!</v>
          </cell>
          <cell r="T285" t="e">
            <v>#DIV/0!</v>
          </cell>
          <cell r="U285" t="e">
            <v>#DIV/0!</v>
          </cell>
          <cell r="V285" t="e">
            <v>#DIV/0!</v>
          </cell>
          <cell r="W285" t="e">
            <v>#DIV/0!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 t="e">
            <v>#DIV/0!</v>
          </cell>
          <cell r="AC285" t="e">
            <v>#DIV/0!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</row>
        <row r="286">
          <cell r="A286">
            <v>279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 t="str">
            <v>Kurang</v>
          </cell>
          <cell r="M286" t="str">
            <v>Kurang</v>
          </cell>
          <cell r="N286" t="str">
            <v>Kurang</v>
          </cell>
          <cell r="O286" t="str">
            <v>Kurang</v>
          </cell>
          <cell r="P286" t="e">
            <v>#DIV/0!</v>
          </cell>
          <cell r="Q286" t="e">
            <v>#DIV/0!</v>
          </cell>
          <cell r="R286" t="e">
            <v>#DIV/0!</v>
          </cell>
          <cell r="S286" t="e">
            <v>#DIV/0!</v>
          </cell>
          <cell r="T286" t="e">
            <v>#DIV/0!</v>
          </cell>
          <cell r="U286" t="e">
            <v>#DIV/0!</v>
          </cell>
          <cell r="V286" t="e">
            <v>#DIV/0!</v>
          </cell>
          <cell r="W286" t="e">
            <v>#DIV/0!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 t="e">
            <v>#DIV/0!</v>
          </cell>
          <cell r="AC286" t="e">
            <v>#DIV/0!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</row>
        <row r="287">
          <cell r="A287">
            <v>280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 t="str">
            <v>Kurang</v>
          </cell>
          <cell r="M287" t="str">
            <v>Kurang</v>
          </cell>
          <cell r="N287" t="str">
            <v>Kurang</v>
          </cell>
          <cell r="O287" t="str">
            <v>Kurang</v>
          </cell>
          <cell r="P287" t="e">
            <v>#DIV/0!</v>
          </cell>
          <cell r="Q287" t="e">
            <v>#DIV/0!</v>
          </cell>
          <cell r="R287" t="e">
            <v>#DIV/0!</v>
          </cell>
          <cell r="S287" t="e">
            <v>#DIV/0!</v>
          </cell>
          <cell r="T287" t="e">
            <v>#DIV/0!</v>
          </cell>
          <cell r="U287" t="e">
            <v>#DIV/0!</v>
          </cell>
          <cell r="V287" t="e">
            <v>#DIV/0!</v>
          </cell>
          <cell r="W287" t="e">
            <v>#DIV/0!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 t="e">
            <v>#DIV/0!</v>
          </cell>
          <cell r="AC287" t="e">
            <v>#DIV/0!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</row>
        <row r="288">
          <cell r="A288">
            <v>281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 t="str">
            <v>Kurang</v>
          </cell>
          <cell r="M288" t="str">
            <v>Kurang</v>
          </cell>
          <cell r="N288" t="str">
            <v>Kurang</v>
          </cell>
          <cell r="O288" t="str">
            <v>Kurang</v>
          </cell>
          <cell r="P288" t="e">
            <v>#DIV/0!</v>
          </cell>
          <cell r="Q288" t="e">
            <v>#DIV/0!</v>
          </cell>
          <cell r="R288" t="e">
            <v>#DIV/0!</v>
          </cell>
          <cell r="S288" t="e">
            <v>#DIV/0!</v>
          </cell>
          <cell r="T288" t="e">
            <v>#DIV/0!</v>
          </cell>
          <cell r="U288" t="e">
            <v>#DIV/0!</v>
          </cell>
          <cell r="V288" t="e">
            <v>#DIV/0!</v>
          </cell>
          <cell r="W288" t="e">
            <v>#DIV/0!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 t="e">
            <v>#DIV/0!</v>
          </cell>
          <cell r="AC288" t="e">
            <v>#DIV/0!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</row>
        <row r="289">
          <cell r="A289">
            <v>282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 t="str">
            <v>Kurang</v>
          </cell>
          <cell r="M289" t="str">
            <v>Kurang</v>
          </cell>
          <cell r="N289" t="str">
            <v>Kurang</v>
          </cell>
          <cell r="O289" t="str">
            <v>Kurang</v>
          </cell>
          <cell r="P289" t="e">
            <v>#DIV/0!</v>
          </cell>
          <cell r="Q289" t="e">
            <v>#DIV/0!</v>
          </cell>
          <cell r="R289" t="e">
            <v>#DIV/0!</v>
          </cell>
          <cell r="S289" t="e">
            <v>#DIV/0!</v>
          </cell>
          <cell r="T289" t="e">
            <v>#DIV/0!</v>
          </cell>
          <cell r="U289" t="e">
            <v>#DIV/0!</v>
          </cell>
          <cell r="V289" t="e">
            <v>#DIV/0!</v>
          </cell>
          <cell r="W289" t="e">
            <v>#DIV/0!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 t="e">
            <v>#DIV/0!</v>
          </cell>
          <cell r="AC289" t="e">
            <v>#DIV/0!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</row>
        <row r="290">
          <cell r="A290">
            <v>283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 t="str">
            <v>Kurang</v>
          </cell>
          <cell r="M290" t="str">
            <v>Kurang</v>
          </cell>
          <cell r="N290" t="str">
            <v>Kurang</v>
          </cell>
          <cell r="O290" t="str">
            <v>Kurang</v>
          </cell>
          <cell r="P290" t="e">
            <v>#DIV/0!</v>
          </cell>
          <cell r="Q290" t="e">
            <v>#DIV/0!</v>
          </cell>
          <cell r="R290" t="e">
            <v>#DIV/0!</v>
          </cell>
          <cell r="S290" t="e">
            <v>#DIV/0!</v>
          </cell>
          <cell r="T290" t="e">
            <v>#DIV/0!</v>
          </cell>
          <cell r="U290" t="e">
            <v>#DIV/0!</v>
          </cell>
          <cell r="V290" t="e">
            <v>#DIV/0!</v>
          </cell>
          <cell r="W290" t="e">
            <v>#DIV/0!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 t="e">
            <v>#DIV/0!</v>
          </cell>
          <cell r="AC290" t="e">
            <v>#DIV/0!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</row>
        <row r="291">
          <cell r="A291">
            <v>284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 t="str">
            <v>Kurang</v>
          </cell>
          <cell r="M291" t="str">
            <v>Kurang</v>
          </cell>
          <cell r="N291" t="str">
            <v>Kurang</v>
          </cell>
          <cell r="O291" t="str">
            <v>Kurang</v>
          </cell>
          <cell r="P291" t="e">
            <v>#DIV/0!</v>
          </cell>
          <cell r="Q291" t="e">
            <v>#DIV/0!</v>
          </cell>
          <cell r="R291" t="e">
            <v>#DIV/0!</v>
          </cell>
          <cell r="S291" t="e">
            <v>#DIV/0!</v>
          </cell>
          <cell r="T291" t="e">
            <v>#DIV/0!</v>
          </cell>
          <cell r="U291" t="e">
            <v>#DIV/0!</v>
          </cell>
          <cell r="V291" t="e">
            <v>#DIV/0!</v>
          </cell>
          <cell r="W291" t="e">
            <v>#DIV/0!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 t="e">
            <v>#DIV/0!</v>
          </cell>
          <cell r="AC291" t="e">
            <v>#DIV/0!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</row>
        <row r="292">
          <cell r="A292">
            <v>285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 t="str">
            <v>Kurang</v>
          </cell>
          <cell r="M292" t="str">
            <v>Kurang</v>
          </cell>
          <cell r="N292" t="str">
            <v>Kurang</v>
          </cell>
          <cell r="O292" t="str">
            <v>Kurang</v>
          </cell>
          <cell r="P292" t="e">
            <v>#DIV/0!</v>
          </cell>
          <cell r="Q292" t="e">
            <v>#DIV/0!</v>
          </cell>
          <cell r="R292" t="e">
            <v>#DIV/0!</v>
          </cell>
          <cell r="S292" t="e">
            <v>#DIV/0!</v>
          </cell>
          <cell r="T292" t="e">
            <v>#DIV/0!</v>
          </cell>
          <cell r="U292" t="e">
            <v>#DIV/0!</v>
          </cell>
          <cell r="V292" t="e">
            <v>#DIV/0!</v>
          </cell>
          <cell r="W292" t="e">
            <v>#DIV/0!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 t="e">
            <v>#DIV/0!</v>
          </cell>
          <cell r="AC292" t="e">
            <v>#DIV/0!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</row>
        <row r="293">
          <cell r="A293">
            <v>286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 t="str">
            <v>Kurang</v>
          </cell>
          <cell r="M293" t="str">
            <v>Kurang</v>
          </cell>
          <cell r="N293" t="str">
            <v>Kurang</v>
          </cell>
          <cell r="O293" t="str">
            <v>Kurang</v>
          </cell>
          <cell r="P293" t="e">
            <v>#DIV/0!</v>
          </cell>
          <cell r="Q293" t="e">
            <v>#DIV/0!</v>
          </cell>
          <cell r="R293" t="e">
            <v>#DIV/0!</v>
          </cell>
          <cell r="S293" t="e">
            <v>#DIV/0!</v>
          </cell>
          <cell r="T293" t="e">
            <v>#DIV/0!</v>
          </cell>
          <cell r="U293" t="e">
            <v>#DIV/0!</v>
          </cell>
          <cell r="V293" t="e">
            <v>#DIV/0!</v>
          </cell>
          <cell r="W293" t="e">
            <v>#DIV/0!</v>
          </cell>
          <cell r="X293" t="e">
            <v>#DIV/0!</v>
          </cell>
          <cell r="Y293" t="e">
            <v>#DIV/0!</v>
          </cell>
          <cell r="Z293" t="e">
            <v>#DIV/0!</v>
          </cell>
          <cell r="AA293" t="e">
            <v>#DIV/0!</v>
          </cell>
          <cell r="AB293" t="e">
            <v>#DIV/0!</v>
          </cell>
          <cell r="AC293" t="e">
            <v>#DIV/0!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</row>
        <row r="294">
          <cell r="A294">
            <v>287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 t="str">
            <v>Kurang</v>
          </cell>
          <cell r="M294" t="str">
            <v>Kurang</v>
          </cell>
          <cell r="N294" t="str">
            <v>Kurang</v>
          </cell>
          <cell r="O294" t="str">
            <v>Kurang</v>
          </cell>
          <cell r="P294" t="e">
            <v>#DIV/0!</v>
          </cell>
          <cell r="Q294" t="e">
            <v>#DIV/0!</v>
          </cell>
          <cell r="R294" t="e">
            <v>#DIV/0!</v>
          </cell>
          <cell r="S294" t="e">
            <v>#DIV/0!</v>
          </cell>
          <cell r="T294" t="e">
            <v>#DIV/0!</v>
          </cell>
          <cell r="U294" t="e">
            <v>#DIV/0!</v>
          </cell>
          <cell r="V294" t="e">
            <v>#DIV/0!</v>
          </cell>
          <cell r="W294" t="e">
            <v>#DIV/0!</v>
          </cell>
          <cell r="X294" t="e">
            <v>#DIV/0!</v>
          </cell>
          <cell r="Y294" t="e">
            <v>#DIV/0!</v>
          </cell>
          <cell r="Z294" t="e">
            <v>#DIV/0!</v>
          </cell>
          <cell r="AA294" t="e">
            <v>#DIV/0!</v>
          </cell>
          <cell r="AB294" t="e">
            <v>#DIV/0!</v>
          </cell>
          <cell r="AC294" t="e">
            <v>#DIV/0!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</row>
        <row r="295">
          <cell r="A295">
            <v>288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 t="str">
            <v>Kurang</v>
          </cell>
          <cell r="M295" t="str">
            <v>Kurang</v>
          </cell>
          <cell r="N295" t="str">
            <v>Kurang</v>
          </cell>
          <cell r="O295" t="str">
            <v>Kurang</v>
          </cell>
          <cell r="P295" t="e">
            <v>#DIV/0!</v>
          </cell>
          <cell r="Q295" t="e">
            <v>#DIV/0!</v>
          </cell>
          <cell r="R295" t="e">
            <v>#DIV/0!</v>
          </cell>
          <cell r="S295" t="e">
            <v>#DIV/0!</v>
          </cell>
          <cell r="T295" t="e">
            <v>#DIV/0!</v>
          </cell>
          <cell r="U295" t="e">
            <v>#DIV/0!</v>
          </cell>
          <cell r="V295" t="e">
            <v>#DIV/0!</v>
          </cell>
          <cell r="W295" t="e">
            <v>#DIV/0!</v>
          </cell>
          <cell r="X295" t="e">
            <v>#DIV/0!</v>
          </cell>
          <cell r="Y295" t="e">
            <v>#DIV/0!</v>
          </cell>
          <cell r="Z295" t="e">
            <v>#DIV/0!</v>
          </cell>
          <cell r="AA295" t="e">
            <v>#DIV/0!</v>
          </cell>
          <cell r="AB295" t="e">
            <v>#DIV/0!</v>
          </cell>
          <cell r="AC295" t="e">
            <v>#DIV/0!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</row>
        <row r="296">
          <cell r="A296">
            <v>289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 t="str">
            <v>Kurang</v>
          </cell>
          <cell r="M296" t="str">
            <v>Kurang</v>
          </cell>
          <cell r="N296" t="str">
            <v>Kurang</v>
          </cell>
          <cell r="O296" t="str">
            <v>Kurang</v>
          </cell>
          <cell r="P296" t="e">
            <v>#DIV/0!</v>
          </cell>
          <cell r="Q296" t="e">
            <v>#DIV/0!</v>
          </cell>
          <cell r="R296" t="e">
            <v>#DIV/0!</v>
          </cell>
          <cell r="S296" t="e">
            <v>#DIV/0!</v>
          </cell>
          <cell r="T296" t="e">
            <v>#DIV/0!</v>
          </cell>
          <cell r="U296" t="e">
            <v>#DIV/0!</v>
          </cell>
          <cell r="V296" t="e">
            <v>#DIV/0!</v>
          </cell>
          <cell r="W296" t="e">
            <v>#DIV/0!</v>
          </cell>
          <cell r="X296" t="e">
            <v>#DIV/0!</v>
          </cell>
          <cell r="Y296" t="e">
            <v>#DIV/0!</v>
          </cell>
          <cell r="Z296" t="e">
            <v>#DIV/0!</v>
          </cell>
          <cell r="AA296" t="e">
            <v>#DIV/0!</v>
          </cell>
          <cell r="AB296" t="e">
            <v>#DIV/0!</v>
          </cell>
          <cell r="AC296" t="e">
            <v>#DIV/0!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</row>
        <row r="297">
          <cell r="A297">
            <v>290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 t="str">
            <v>Kurang</v>
          </cell>
          <cell r="M297" t="str">
            <v>Kurang</v>
          </cell>
          <cell r="N297" t="str">
            <v>Kurang</v>
          </cell>
          <cell r="O297" t="str">
            <v>Kurang</v>
          </cell>
          <cell r="P297" t="e">
            <v>#DIV/0!</v>
          </cell>
          <cell r="Q297" t="e">
            <v>#DIV/0!</v>
          </cell>
          <cell r="R297" t="e">
            <v>#DIV/0!</v>
          </cell>
          <cell r="S297" t="e">
            <v>#DIV/0!</v>
          </cell>
          <cell r="T297" t="e">
            <v>#DIV/0!</v>
          </cell>
          <cell r="U297" t="e">
            <v>#DIV/0!</v>
          </cell>
          <cell r="V297" t="e">
            <v>#DIV/0!</v>
          </cell>
          <cell r="W297" t="e">
            <v>#DIV/0!</v>
          </cell>
          <cell r="X297" t="e">
            <v>#DIV/0!</v>
          </cell>
          <cell r="Y297" t="e">
            <v>#DIV/0!</v>
          </cell>
          <cell r="Z297" t="e">
            <v>#DIV/0!</v>
          </cell>
          <cell r="AA297" t="e">
            <v>#DIV/0!</v>
          </cell>
          <cell r="AB297" t="e">
            <v>#DIV/0!</v>
          </cell>
          <cell r="AC297" t="e">
            <v>#DIV/0!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</row>
        <row r="298">
          <cell r="A298">
            <v>291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 t="str">
            <v>Kurang</v>
          </cell>
          <cell r="M298" t="str">
            <v>Kurang</v>
          </cell>
          <cell r="N298" t="str">
            <v>Kurang</v>
          </cell>
          <cell r="O298" t="str">
            <v>Kurang</v>
          </cell>
          <cell r="P298" t="e">
            <v>#DIV/0!</v>
          </cell>
          <cell r="Q298" t="e">
            <v>#DIV/0!</v>
          </cell>
          <cell r="R298" t="e">
            <v>#DIV/0!</v>
          </cell>
          <cell r="S298" t="e">
            <v>#DIV/0!</v>
          </cell>
          <cell r="T298" t="e">
            <v>#DIV/0!</v>
          </cell>
          <cell r="U298" t="e">
            <v>#DIV/0!</v>
          </cell>
          <cell r="V298" t="e">
            <v>#DIV/0!</v>
          </cell>
          <cell r="W298" t="e">
            <v>#DIV/0!</v>
          </cell>
          <cell r="X298" t="e">
            <v>#DIV/0!</v>
          </cell>
          <cell r="Y298" t="e">
            <v>#DIV/0!</v>
          </cell>
          <cell r="Z298" t="e">
            <v>#DIV/0!</v>
          </cell>
          <cell r="AA298" t="e">
            <v>#DIV/0!</v>
          </cell>
          <cell r="AB298" t="e">
            <v>#DIV/0!</v>
          </cell>
          <cell r="AC298" t="e">
            <v>#DIV/0!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</row>
        <row r="299">
          <cell r="A299">
            <v>292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 t="str">
            <v>Kurang</v>
          </cell>
          <cell r="M299" t="str">
            <v>Kurang</v>
          </cell>
          <cell r="N299" t="str">
            <v>Kurang</v>
          </cell>
          <cell r="O299" t="str">
            <v>Kurang</v>
          </cell>
          <cell r="P299" t="e">
            <v>#DIV/0!</v>
          </cell>
          <cell r="Q299" t="e">
            <v>#DIV/0!</v>
          </cell>
          <cell r="R299" t="e">
            <v>#DIV/0!</v>
          </cell>
          <cell r="S299" t="e">
            <v>#DIV/0!</v>
          </cell>
          <cell r="T299" t="e">
            <v>#DIV/0!</v>
          </cell>
          <cell r="U299" t="e">
            <v>#DIV/0!</v>
          </cell>
          <cell r="V299" t="e">
            <v>#DIV/0!</v>
          </cell>
          <cell r="W299" t="e">
            <v>#DIV/0!</v>
          </cell>
          <cell r="X299" t="e">
            <v>#DIV/0!</v>
          </cell>
          <cell r="Y299" t="e">
            <v>#DIV/0!</v>
          </cell>
          <cell r="Z299" t="e">
            <v>#DIV/0!</v>
          </cell>
          <cell r="AA299" t="e">
            <v>#DIV/0!</v>
          </cell>
          <cell r="AB299" t="e">
            <v>#DIV/0!</v>
          </cell>
          <cell r="AC299" t="e">
            <v>#DIV/0!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</row>
        <row r="300">
          <cell r="A300">
            <v>293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 t="str">
            <v>Kurang</v>
          </cell>
          <cell r="M300" t="str">
            <v>Kurang</v>
          </cell>
          <cell r="N300" t="str">
            <v>Kurang</v>
          </cell>
          <cell r="O300" t="str">
            <v>Kurang</v>
          </cell>
          <cell r="P300" t="e">
            <v>#DIV/0!</v>
          </cell>
          <cell r="Q300" t="e">
            <v>#DIV/0!</v>
          </cell>
          <cell r="R300" t="e">
            <v>#DIV/0!</v>
          </cell>
          <cell r="S300" t="e">
            <v>#DIV/0!</v>
          </cell>
          <cell r="T300" t="e">
            <v>#DIV/0!</v>
          </cell>
          <cell r="U300" t="e">
            <v>#DIV/0!</v>
          </cell>
          <cell r="V300" t="e">
            <v>#DIV/0!</v>
          </cell>
          <cell r="W300" t="e">
            <v>#DIV/0!</v>
          </cell>
          <cell r="X300" t="e">
            <v>#DIV/0!</v>
          </cell>
          <cell r="Y300" t="e">
            <v>#DIV/0!</v>
          </cell>
          <cell r="Z300" t="e">
            <v>#DIV/0!</v>
          </cell>
          <cell r="AA300" t="e">
            <v>#DIV/0!</v>
          </cell>
          <cell r="AB300" t="e">
            <v>#DIV/0!</v>
          </cell>
          <cell r="AC300" t="e">
            <v>#DIV/0!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</row>
        <row r="301">
          <cell r="A301">
            <v>294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 t="str">
            <v>Kurang</v>
          </cell>
          <cell r="M301" t="str">
            <v>Kurang</v>
          </cell>
          <cell r="N301" t="str">
            <v>Kurang</v>
          </cell>
          <cell r="O301" t="str">
            <v>Kurang</v>
          </cell>
          <cell r="P301" t="e">
            <v>#DIV/0!</v>
          </cell>
          <cell r="Q301" t="e">
            <v>#DIV/0!</v>
          </cell>
          <cell r="R301" t="e">
            <v>#DIV/0!</v>
          </cell>
          <cell r="S301" t="e">
            <v>#DIV/0!</v>
          </cell>
          <cell r="T301" t="e">
            <v>#DIV/0!</v>
          </cell>
          <cell r="U301" t="e">
            <v>#DIV/0!</v>
          </cell>
          <cell r="V301" t="e">
            <v>#DIV/0!</v>
          </cell>
          <cell r="W301" t="e">
            <v>#DIV/0!</v>
          </cell>
          <cell r="X301" t="e">
            <v>#DIV/0!</v>
          </cell>
          <cell r="Y301" t="e">
            <v>#DIV/0!</v>
          </cell>
          <cell r="Z301" t="e">
            <v>#DIV/0!</v>
          </cell>
          <cell r="AA301" t="e">
            <v>#DIV/0!</v>
          </cell>
          <cell r="AB301" t="e">
            <v>#DIV/0!</v>
          </cell>
          <cell r="AC301" t="e">
            <v>#DIV/0!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</row>
        <row r="302">
          <cell r="A302">
            <v>295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 t="str">
            <v>Kurang</v>
          </cell>
          <cell r="M302" t="str">
            <v>Kurang</v>
          </cell>
          <cell r="N302" t="str">
            <v>Kurang</v>
          </cell>
          <cell r="O302" t="str">
            <v>Kurang</v>
          </cell>
          <cell r="P302" t="e">
            <v>#DIV/0!</v>
          </cell>
          <cell r="Q302" t="e">
            <v>#DIV/0!</v>
          </cell>
          <cell r="R302" t="e">
            <v>#DIV/0!</v>
          </cell>
          <cell r="S302" t="e">
            <v>#DIV/0!</v>
          </cell>
          <cell r="T302" t="e">
            <v>#DIV/0!</v>
          </cell>
          <cell r="U302" t="e">
            <v>#DIV/0!</v>
          </cell>
          <cell r="V302" t="e">
            <v>#DIV/0!</v>
          </cell>
          <cell r="W302" t="e">
            <v>#DIV/0!</v>
          </cell>
          <cell r="X302" t="e">
            <v>#DIV/0!</v>
          </cell>
          <cell r="Y302" t="e">
            <v>#DIV/0!</v>
          </cell>
          <cell r="Z302" t="e">
            <v>#DIV/0!</v>
          </cell>
          <cell r="AA302" t="e">
            <v>#DIV/0!</v>
          </cell>
          <cell r="AB302" t="e">
            <v>#DIV/0!</v>
          </cell>
          <cell r="AC302" t="e">
            <v>#DIV/0!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</row>
        <row r="303">
          <cell r="A303">
            <v>296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 t="str">
            <v>Kurang</v>
          </cell>
          <cell r="M303" t="str">
            <v>Kurang</v>
          </cell>
          <cell r="N303" t="str">
            <v>Kurang</v>
          </cell>
          <cell r="O303" t="str">
            <v>Kurang</v>
          </cell>
          <cell r="P303" t="e">
            <v>#DIV/0!</v>
          </cell>
          <cell r="Q303" t="e">
            <v>#DIV/0!</v>
          </cell>
          <cell r="R303" t="e">
            <v>#DIV/0!</v>
          </cell>
          <cell r="S303" t="e">
            <v>#DIV/0!</v>
          </cell>
          <cell r="T303" t="e">
            <v>#DIV/0!</v>
          </cell>
          <cell r="U303" t="e">
            <v>#DIV/0!</v>
          </cell>
          <cell r="V303" t="e">
            <v>#DIV/0!</v>
          </cell>
          <cell r="W303" t="e">
            <v>#DIV/0!</v>
          </cell>
          <cell r="X303" t="e">
            <v>#DIV/0!</v>
          </cell>
          <cell r="Y303" t="e">
            <v>#DIV/0!</v>
          </cell>
          <cell r="Z303" t="e">
            <v>#DIV/0!</v>
          </cell>
          <cell r="AA303" t="e">
            <v>#DIV/0!</v>
          </cell>
          <cell r="AB303" t="e">
            <v>#DIV/0!</v>
          </cell>
          <cell r="AC303" t="e">
            <v>#DIV/0!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</row>
        <row r="304">
          <cell r="A304">
            <v>297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 t="str">
            <v>Kurang</v>
          </cell>
          <cell r="M304" t="str">
            <v>Kurang</v>
          </cell>
          <cell r="N304" t="str">
            <v>Kurang</v>
          </cell>
          <cell r="O304" t="str">
            <v>Kurang</v>
          </cell>
          <cell r="P304" t="e">
            <v>#DIV/0!</v>
          </cell>
          <cell r="Q304" t="e">
            <v>#DIV/0!</v>
          </cell>
          <cell r="R304" t="e">
            <v>#DIV/0!</v>
          </cell>
          <cell r="S304" t="e">
            <v>#DIV/0!</v>
          </cell>
          <cell r="T304" t="e">
            <v>#DIV/0!</v>
          </cell>
          <cell r="U304" t="e">
            <v>#DIV/0!</v>
          </cell>
          <cell r="V304" t="e">
            <v>#DIV/0!</v>
          </cell>
          <cell r="W304" t="e">
            <v>#DIV/0!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 t="e">
            <v>#DIV/0!</v>
          </cell>
          <cell r="AC304" t="e">
            <v>#DIV/0!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</row>
        <row r="305">
          <cell r="A305">
            <v>298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 t="str">
            <v>Kurang</v>
          </cell>
          <cell r="M305" t="str">
            <v>Kurang</v>
          </cell>
          <cell r="N305" t="str">
            <v>Kurang</v>
          </cell>
          <cell r="O305" t="str">
            <v>Kurang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e">
            <v>#DIV/0!</v>
          </cell>
          <cell r="AC305" t="e">
            <v>#DIV/0!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</row>
        <row r="306">
          <cell r="A306">
            <v>299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 t="str">
            <v>Kurang</v>
          </cell>
          <cell r="M306" t="str">
            <v>Kurang</v>
          </cell>
          <cell r="N306" t="str">
            <v>Kurang</v>
          </cell>
          <cell r="O306" t="str">
            <v>Kurang</v>
          </cell>
          <cell r="P306" t="e">
            <v>#DIV/0!</v>
          </cell>
          <cell r="Q306" t="e">
            <v>#DIV/0!</v>
          </cell>
          <cell r="R306" t="e">
            <v>#DIV/0!</v>
          </cell>
          <cell r="S306" t="e">
            <v>#DIV/0!</v>
          </cell>
          <cell r="T306" t="e">
            <v>#DIV/0!</v>
          </cell>
          <cell r="U306" t="e">
            <v>#DIV/0!</v>
          </cell>
          <cell r="V306" t="e">
            <v>#DIV/0!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e">
            <v>#DIV/0!</v>
          </cell>
          <cell r="AC306" t="e">
            <v>#DIV/0!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</row>
        <row r="307">
          <cell r="A307">
            <v>300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 t="str">
            <v>Kurang</v>
          </cell>
          <cell r="M307" t="str">
            <v>Kurang</v>
          </cell>
          <cell r="N307" t="str">
            <v>Kurang</v>
          </cell>
          <cell r="O307" t="str">
            <v>Kurang</v>
          </cell>
          <cell r="P307" t="e">
            <v>#DIV/0!</v>
          </cell>
          <cell r="Q307" t="e">
            <v>#DIV/0!</v>
          </cell>
          <cell r="R307" t="e">
            <v>#DIV/0!</v>
          </cell>
          <cell r="S307" t="e">
            <v>#DIV/0!</v>
          </cell>
          <cell r="T307" t="e">
            <v>#DIV/0!</v>
          </cell>
          <cell r="U307" t="e">
            <v>#DIV/0!</v>
          </cell>
          <cell r="V307" t="e">
            <v>#DIV/0!</v>
          </cell>
          <cell r="W307" t="e">
            <v>#DIV/0!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 t="e">
            <v>#DIV/0!</v>
          </cell>
          <cell r="AC307" t="e">
            <v>#DIV/0!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</row>
        <row r="308">
          <cell r="A308">
            <v>301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 t="str">
            <v>Kurang</v>
          </cell>
          <cell r="M308" t="str">
            <v>Kurang</v>
          </cell>
          <cell r="N308" t="str">
            <v>Kurang</v>
          </cell>
          <cell r="O308" t="str">
            <v>Kurang</v>
          </cell>
          <cell r="P308" t="e">
            <v>#DIV/0!</v>
          </cell>
          <cell r="Q308" t="e">
            <v>#DIV/0!</v>
          </cell>
          <cell r="R308" t="e">
            <v>#DIV/0!</v>
          </cell>
          <cell r="S308" t="e">
            <v>#DIV/0!</v>
          </cell>
          <cell r="T308" t="e">
            <v>#DIV/0!</v>
          </cell>
          <cell r="U308" t="e">
            <v>#DIV/0!</v>
          </cell>
          <cell r="V308" t="e">
            <v>#DIV/0!</v>
          </cell>
          <cell r="W308" t="e">
            <v>#DIV/0!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 t="e">
            <v>#DIV/0!</v>
          </cell>
          <cell r="AC308" t="e">
            <v>#DIV/0!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</row>
        <row r="309">
          <cell r="A309">
            <v>302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 t="str">
            <v>Kurang</v>
          </cell>
          <cell r="M309" t="str">
            <v>Kurang</v>
          </cell>
          <cell r="N309" t="str">
            <v>Kurang</v>
          </cell>
          <cell r="O309" t="str">
            <v>Kurang</v>
          </cell>
          <cell r="P309" t="e">
            <v>#DIV/0!</v>
          </cell>
          <cell r="Q309" t="e">
            <v>#DIV/0!</v>
          </cell>
          <cell r="R309" t="e">
            <v>#DIV/0!</v>
          </cell>
          <cell r="S309" t="e">
            <v>#DIV/0!</v>
          </cell>
          <cell r="T309" t="e">
            <v>#DIV/0!</v>
          </cell>
          <cell r="U309" t="e">
            <v>#DIV/0!</v>
          </cell>
          <cell r="V309" t="e">
            <v>#DIV/0!</v>
          </cell>
          <cell r="W309" t="e">
            <v>#DIV/0!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 t="e">
            <v>#DIV/0!</v>
          </cell>
          <cell r="AC309" t="e">
            <v>#DIV/0!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</row>
        <row r="310">
          <cell r="A310">
            <v>303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 t="str">
            <v>Kurang</v>
          </cell>
          <cell r="M310" t="str">
            <v>Kurang</v>
          </cell>
          <cell r="N310" t="str">
            <v>Kurang</v>
          </cell>
          <cell r="O310" t="str">
            <v>Kurang</v>
          </cell>
          <cell r="P310" t="e">
            <v>#DIV/0!</v>
          </cell>
          <cell r="Q310" t="e">
            <v>#DIV/0!</v>
          </cell>
          <cell r="R310" t="e">
            <v>#DIV/0!</v>
          </cell>
          <cell r="S310" t="e">
            <v>#DIV/0!</v>
          </cell>
          <cell r="T310" t="e">
            <v>#DIV/0!</v>
          </cell>
          <cell r="U310" t="e">
            <v>#DIV/0!</v>
          </cell>
          <cell r="V310" t="e">
            <v>#DIV/0!</v>
          </cell>
          <cell r="W310" t="e">
            <v>#DIV/0!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 t="e">
            <v>#DIV/0!</v>
          </cell>
          <cell r="AC310" t="e">
            <v>#DIV/0!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</row>
        <row r="311">
          <cell r="A311">
            <v>304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 t="str">
            <v>Kurang</v>
          </cell>
          <cell r="M311" t="str">
            <v>Kurang</v>
          </cell>
          <cell r="N311" t="str">
            <v>Kurang</v>
          </cell>
          <cell r="O311" t="str">
            <v>Kurang</v>
          </cell>
          <cell r="P311" t="e">
            <v>#DIV/0!</v>
          </cell>
          <cell r="Q311" t="e">
            <v>#DIV/0!</v>
          </cell>
          <cell r="R311" t="e">
            <v>#DIV/0!</v>
          </cell>
          <cell r="S311" t="e">
            <v>#DIV/0!</v>
          </cell>
          <cell r="T311" t="e">
            <v>#DIV/0!</v>
          </cell>
          <cell r="U311" t="e">
            <v>#DIV/0!</v>
          </cell>
          <cell r="V311" t="e">
            <v>#DIV/0!</v>
          </cell>
          <cell r="W311" t="e">
            <v>#DIV/0!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e">
            <v>#DIV/0!</v>
          </cell>
          <cell r="AC311" t="e">
            <v>#DIV/0!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</row>
        <row r="312">
          <cell r="A312">
            <v>305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 t="str">
            <v>Kurang</v>
          </cell>
          <cell r="M312" t="str">
            <v>Kurang</v>
          </cell>
          <cell r="N312" t="str">
            <v>Kurang</v>
          </cell>
          <cell r="O312" t="str">
            <v>Kurang</v>
          </cell>
          <cell r="P312" t="e">
            <v>#DIV/0!</v>
          </cell>
          <cell r="Q312" t="e">
            <v>#DIV/0!</v>
          </cell>
          <cell r="R312" t="e">
            <v>#DIV/0!</v>
          </cell>
          <cell r="S312" t="e">
            <v>#DIV/0!</v>
          </cell>
          <cell r="T312" t="e">
            <v>#DIV/0!</v>
          </cell>
          <cell r="U312" t="e">
            <v>#DIV/0!</v>
          </cell>
          <cell r="V312" t="e">
            <v>#DIV/0!</v>
          </cell>
          <cell r="W312" t="e">
            <v>#DIV/0!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e">
            <v>#DIV/0!</v>
          </cell>
          <cell r="AC312" t="e">
            <v>#DIV/0!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</row>
        <row r="313">
          <cell r="A313">
            <v>306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 t="str">
            <v>Kurang</v>
          </cell>
          <cell r="M313" t="str">
            <v>Kurang</v>
          </cell>
          <cell r="N313" t="str">
            <v>Kurang</v>
          </cell>
          <cell r="O313" t="str">
            <v>Kurang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 t="e">
            <v>#DIV/0!</v>
          </cell>
          <cell r="U313" t="e">
            <v>#DIV/0!</v>
          </cell>
          <cell r="V313" t="e">
            <v>#DIV/0!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e">
            <v>#DIV/0!</v>
          </cell>
          <cell r="AC313" t="e">
            <v>#DIV/0!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</row>
        <row r="314">
          <cell r="A314">
            <v>307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 t="str">
            <v>Kurang</v>
          </cell>
          <cell r="M314" t="str">
            <v>Kurang</v>
          </cell>
          <cell r="N314" t="str">
            <v>Kurang</v>
          </cell>
          <cell r="O314" t="str">
            <v>Kurang</v>
          </cell>
          <cell r="P314" t="e">
            <v>#DIV/0!</v>
          </cell>
          <cell r="Q314" t="e">
            <v>#DIV/0!</v>
          </cell>
          <cell r="R314" t="e">
            <v>#DIV/0!</v>
          </cell>
          <cell r="S314" t="e">
            <v>#DIV/0!</v>
          </cell>
          <cell r="T314" t="e">
            <v>#DIV/0!</v>
          </cell>
          <cell r="U314" t="e">
            <v>#DIV/0!</v>
          </cell>
          <cell r="V314" t="e">
            <v>#DIV/0!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e">
            <v>#DIV/0!</v>
          </cell>
          <cell r="AC314" t="e">
            <v>#DIV/0!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</row>
        <row r="315">
          <cell r="A315">
            <v>308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 t="str">
            <v>Kurang</v>
          </cell>
          <cell r="M315" t="str">
            <v>Kurang</v>
          </cell>
          <cell r="N315" t="str">
            <v>Kurang</v>
          </cell>
          <cell r="O315" t="str">
            <v>Kurang</v>
          </cell>
          <cell r="P315" t="e">
            <v>#DIV/0!</v>
          </cell>
          <cell r="Q315" t="e">
            <v>#DIV/0!</v>
          </cell>
          <cell r="R315" t="e">
            <v>#DIV/0!</v>
          </cell>
          <cell r="S315" t="e">
            <v>#DIV/0!</v>
          </cell>
          <cell r="T315" t="e">
            <v>#DIV/0!</v>
          </cell>
          <cell r="U315" t="e">
            <v>#DIV/0!</v>
          </cell>
          <cell r="V315" t="e">
            <v>#DIV/0!</v>
          </cell>
          <cell r="W315" t="e">
            <v>#DIV/0!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 t="e">
            <v>#DIV/0!</v>
          </cell>
          <cell r="AC315" t="e">
            <v>#DIV/0!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</row>
        <row r="316">
          <cell r="A316">
            <v>309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 t="str">
            <v>Kurang</v>
          </cell>
          <cell r="M316" t="str">
            <v>Kurang</v>
          </cell>
          <cell r="N316" t="str">
            <v>Kurang</v>
          </cell>
          <cell r="O316" t="str">
            <v>Kurang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e">
            <v>#DIV/0!</v>
          </cell>
          <cell r="AC316" t="e">
            <v>#DIV/0!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</row>
        <row r="317">
          <cell r="A317">
            <v>310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 t="str">
            <v>Kurang</v>
          </cell>
          <cell r="M317" t="str">
            <v>Kurang</v>
          </cell>
          <cell r="N317" t="str">
            <v>Kurang</v>
          </cell>
          <cell r="O317" t="str">
            <v>Kurang</v>
          </cell>
          <cell r="P317" t="e">
            <v>#DIV/0!</v>
          </cell>
          <cell r="Q317" t="e">
            <v>#DIV/0!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e">
            <v>#DIV/0!</v>
          </cell>
          <cell r="AC317" t="e">
            <v>#DIV/0!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</row>
        <row r="318">
          <cell r="A318">
            <v>311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 t="str">
            <v>Kurang</v>
          </cell>
          <cell r="M318" t="str">
            <v>Kurang</v>
          </cell>
          <cell r="N318" t="str">
            <v>Kurang</v>
          </cell>
          <cell r="O318" t="str">
            <v>Kurang</v>
          </cell>
          <cell r="P318" t="e">
            <v>#DIV/0!</v>
          </cell>
          <cell r="Q318" t="e">
            <v>#DIV/0!</v>
          </cell>
          <cell r="R318" t="e">
            <v>#DIV/0!</v>
          </cell>
          <cell r="S318" t="e">
            <v>#DIV/0!</v>
          </cell>
          <cell r="T318" t="e">
            <v>#DIV/0!</v>
          </cell>
          <cell r="U318" t="e">
            <v>#DIV/0!</v>
          </cell>
          <cell r="V318" t="e">
            <v>#DIV/0!</v>
          </cell>
          <cell r="W318" t="e">
            <v>#DIV/0!</v>
          </cell>
          <cell r="X318" t="e">
            <v>#DIV/0!</v>
          </cell>
          <cell r="Y318" t="e">
            <v>#DIV/0!</v>
          </cell>
          <cell r="Z318" t="e">
            <v>#DIV/0!</v>
          </cell>
          <cell r="AA318" t="e">
            <v>#DIV/0!</v>
          </cell>
          <cell r="AB318" t="e">
            <v>#DIV/0!</v>
          </cell>
          <cell r="AC318" t="e">
            <v>#DIV/0!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</row>
        <row r="319">
          <cell r="A319">
            <v>312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 t="str">
            <v>Kurang</v>
          </cell>
          <cell r="M319" t="str">
            <v>Kurang</v>
          </cell>
          <cell r="N319" t="str">
            <v>Kurang</v>
          </cell>
          <cell r="O319" t="str">
            <v>Kurang</v>
          </cell>
          <cell r="P319" t="e">
            <v>#DIV/0!</v>
          </cell>
          <cell r="Q319" t="e">
            <v>#DIV/0!</v>
          </cell>
          <cell r="R319" t="e">
            <v>#DIV/0!</v>
          </cell>
          <cell r="S319" t="e">
            <v>#DIV/0!</v>
          </cell>
          <cell r="T319" t="e">
            <v>#DIV/0!</v>
          </cell>
          <cell r="U319" t="e">
            <v>#DIV/0!</v>
          </cell>
          <cell r="V319" t="e">
            <v>#DIV/0!</v>
          </cell>
          <cell r="W319" t="e">
            <v>#DIV/0!</v>
          </cell>
          <cell r="X319" t="e">
            <v>#DIV/0!</v>
          </cell>
          <cell r="Y319" t="e">
            <v>#DIV/0!</v>
          </cell>
          <cell r="Z319" t="e">
            <v>#DIV/0!</v>
          </cell>
          <cell r="AA319" t="e">
            <v>#DIV/0!</v>
          </cell>
          <cell r="AB319" t="e">
            <v>#DIV/0!</v>
          </cell>
          <cell r="AC319" t="e">
            <v>#DIV/0!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</row>
        <row r="320">
          <cell r="A320">
            <v>313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 t="str">
            <v>Kurang</v>
          </cell>
          <cell r="M320" t="str">
            <v>Kurang</v>
          </cell>
          <cell r="N320" t="str">
            <v>Kurang</v>
          </cell>
          <cell r="O320" t="str">
            <v>Kurang</v>
          </cell>
          <cell r="P320" t="e">
            <v>#DIV/0!</v>
          </cell>
          <cell r="Q320" t="e">
            <v>#DIV/0!</v>
          </cell>
          <cell r="R320" t="e">
            <v>#DIV/0!</v>
          </cell>
          <cell r="S320" t="e">
            <v>#DIV/0!</v>
          </cell>
          <cell r="T320" t="e">
            <v>#DIV/0!</v>
          </cell>
          <cell r="U320" t="e">
            <v>#DIV/0!</v>
          </cell>
          <cell r="V320" t="e">
            <v>#DIV/0!</v>
          </cell>
          <cell r="W320" t="e">
            <v>#DIV/0!</v>
          </cell>
          <cell r="X320" t="e">
            <v>#DIV/0!</v>
          </cell>
          <cell r="Y320" t="e">
            <v>#DIV/0!</v>
          </cell>
          <cell r="Z320" t="e">
            <v>#DIV/0!</v>
          </cell>
          <cell r="AA320" t="e">
            <v>#DIV/0!</v>
          </cell>
          <cell r="AB320" t="e">
            <v>#DIV/0!</v>
          </cell>
          <cell r="AC320" t="e">
            <v>#DIV/0!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</row>
        <row r="321">
          <cell r="A321">
            <v>314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 t="str">
            <v>Kurang</v>
          </cell>
          <cell r="M321" t="str">
            <v>Kurang</v>
          </cell>
          <cell r="N321" t="str">
            <v>Kurang</v>
          </cell>
          <cell r="O321" t="str">
            <v>Kurang</v>
          </cell>
          <cell r="P321" t="e">
            <v>#DIV/0!</v>
          </cell>
          <cell r="Q321" t="e">
            <v>#DIV/0!</v>
          </cell>
          <cell r="R321" t="e">
            <v>#DIV/0!</v>
          </cell>
          <cell r="S321" t="e">
            <v>#DIV/0!</v>
          </cell>
          <cell r="T321" t="e">
            <v>#DIV/0!</v>
          </cell>
          <cell r="U321" t="e">
            <v>#DIV/0!</v>
          </cell>
          <cell r="V321" t="e">
            <v>#DIV/0!</v>
          </cell>
          <cell r="W321" t="e">
            <v>#DIV/0!</v>
          </cell>
          <cell r="X321" t="e">
            <v>#DIV/0!</v>
          </cell>
          <cell r="Y321" t="e">
            <v>#DIV/0!</v>
          </cell>
          <cell r="Z321" t="e">
            <v>#DIV/0!</v>
          </cell>
          <cell r="AA321" t="e">
            <v>#DIV/0!</v>
          </cell>
          <cell r="AB321" t="e">
            <v>#DIV/0!</v>
          </cell>
          <cell r="AC321" t="e">
            <v>#DIV/0!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</row>
        <row r="322">
          <cell r="A322">
            <v>315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 t="str">
            <v>Kurang</v>
          </cell>
          <cell r="M322" t="str">
            <v>Kurang</v>
          </cell>
          <cell r="N322" t="str">
            <v>Kurang</v>
          </cell>
          <cell r="O322" t="str">
            <v>Kurang</v>
          </cell>
          <cell r="P322" t="e">
            <v>#DIV/0!</v>
          </cell>
          <cell r="Q322" t="e">
            <v>#DIV/0!</v>
          </cell>
          <cell r="R322" t="e">
            <v>#DIV/0!</v>
          </cell>
          <cell r="S322" t="e">
            <v>#DIV/0!</v>
          </cell>
          <cell r="T322" t="e">
            <v>#DIV/0!</v>
          </cell>
          <cell r="U322" t="e">
            <v>#DIV/0!</v>
          </cell>
          <cell r="V322" t="e">
            <v>#DIV/0!</v>
          </cell>
          <cell r="W322" t="e">
            <v>#DIV/0!</v>
          </cell>
          <cell r="X322" t="e">
            <v>#DIV/0!</v>
          </cell>
          <cell r="Y322" t="e">
            <v>#DIV/0!</v>
          </cell>
          <cell r="Z322" t="e">
            <v>#DIV/0!</v>
          </cell>
          <cell r="AA322" t="e">
            <v>#DIV/0!</v>
          </cell>
          <cell r="AB322" t="e">
            <v>#DIV/0!</v>
          </cell>
          <cell r="AC322" t="e">
            <v>#DIV/0!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</row>
        <row r="323">
          <cell r="A323">
            <v>316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 t="str">
            <v>Kurang</v>
          </cell>
          <cell r="M323" t="str">
            <v>Kurang</v>
          </cell>
          <cell r="N323" t="str">
            <v>Kurang</v>
          </cell>
          <cell r="O323" t="str">
            <v>Kurang</v>
          </cell>
          <cell r="P323" t="e">
            <v>#DIV/0!</v>
          </cell>
          <cell r="Q323" t="e">
            <v>#DIV/0!</v>
          </cell>
          <cell r="R323" t="e">
            <v>#DIV/0!</v>
          </cell>
          <cell r="S323" t="e">
            <v>#DIV/0!</v>
          </cell>
          <cell r="T323" t="e">
            <v>#DIV/0!</v>
          </cell>
          <cell r="U323" t="e">
            <v>#DIV/0!</v>
          </cell>
          <cell r="V323" t="e">
            <v>#DIV/0!</v>
          </cell>
          <cell r="W323" t="e">
            <v>#DIV/0!</v>
          </cell>
          <cell r="X323" t="e">
            <v>#DIV/0!</v>
          </cell>
          <cell r="Y323" t="e">
            <v>#DIV/0!</v>
          </cell>
          <cell r="Z323" t="e">
            <v>#DIV/0!</v>
          </cell>
          <cell r="AA323" t="e">
            <v>#DIV/0!</v>
          </cell>
          <cell r="AB323" t="e">
            <v>#DIV/0!</v>
          </cell>
          <cell r="AC323" t="e">
            <v>#DIV/0!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</row>
        <row r="324">
          <cell r="A324">
            <v>317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 t="str">
            <v>Kurang</v>
          </cell>
          <cell r="M324" t="str">
            <v>Kurang</v>
          </cell>
          <cell r="N324" t="str">
            <v>Kurang</v>
          </cell>
          <cell r="O324" t="str">
            <v>Kurang</v>
          </cell>
          <cell r="P324" t="e">
            <v>#DIV/0!</v>
          </cell>
          <cell r="Q324" t="e">
            <v>#DIV/0!</v>
          </cell>
          <cell r="R324" t="e">
            <v>#DIV/0!</v>
          </cell>
          <cell r="S324" t="e">
            <v>#DIV/0!</v>
          </cell>
          <cell r="T324" t="e">
            <v>#DIV/0!</v>
          </cell>
          <cell r="U324" t="e">
            <v>#DIV/0!</v>
          </cell>
          <cell r="V324" t="e">
            <v>#DIV/0!</v>
          </cell>
          <cell r="W324" t="e">
            <v>#DIV/0!</v>
          </cell>
          <cell r="X324" t="e">
            <v>#DIV/0!</v>
          </cell>
          <cell r="Y324" t="e">
            <v>#DIV/0!</v>
          </cell>
          <cell r="Z324" t="e">
            <v>#DIV/0!</v>
          </cell>
          <cell r="AA324" t="e">
            <v>#DIV/0!</v>
          </cell>
          <cell r="AB324" t="e">
            <v>#DIV/0!</v>
          </cell>
          <cell r="AC324" t="e">
            <v>#DIV/0!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</row>
        <row r="325">
          <cell r="A325">
            <v>318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 t="str">
            <v>Kurang</v>
          </cell>
          <cell r="M325" t="str">
            <v>Kurang</v>
          </cell>
          <cell r="N325" t="str">
            <v>Kurang</v>
          </cell>
          <cell r="O325" t="str">
            <v>Kurang</v>
          </cell>
          <cell r="P325" t="e">
            <v>#DIV/0!</v>
          </cell>
          <cell r="Q325" t="e">
            <v>#DIV/0!</v>
          </cell>
          <cell r="R325" t="e">
            <v>#DIV/0!</v>
          </cell>
          <cell r="S325" t="e">
            <v>#DIV/0!</v>
          </cell>
          <cell r="T325" t="e">
            <v>#DIV/0!</v>
          </cell>
          <cell r="U325" t="e">
            <v>#DIV/0!</v>
          </cell>
          <cell r="V325" t="e">
            <v>#DIV/0!</v>
          </cell>
          <cell r="W325" t="e">
            <v>#DIV/0!</v>
          </cell>
          <cell r="X325" t="e">
            <v>#DIV/0!</v>
          </cell>
          <cell r="Y325" t="e">
            <v>#DIV/0!</v>
          </cell>
          <cell r="Z325" t="e">
            <v>#DIV/0!</v>
          </cell>
          <cell r="AA325" t="e">
            <v>#DIV/0!</v>
          </cell>
          <cell r="AB325" t="e">
            <v>#DIV/0!</v>
          </cell>
          <cell r="AC325" t="e">
            <v>#DIV/0!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</row>
        <row r="326">
          <cell r="A326">
            <v>319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 t="str">
            <v>Kurang</v>
          </cell>
          <cell r="M326" t="str">
            <v>Kurang</v>
          </cell>
          <cell r="N326" t="str">
            <v>Kurang</v>
          </cell>
          <cell r="O326" t="str">
            <v>Kurang</v>
          </cell>
          <cell r="P326" t="e">
            <v>#DIV/0!</v>
          </cell>
          <cell r="Q326" t="e">
            <v>#DIV/0!</v>
          </cell>
          <cell r="R326" t="e">
            <v>#DIV/0!</v>
          </cell>
          <cell r="S326" t="e">
            <v>#DIV/0!</v>
          </cell>
          <cell r="T326" t="e">
            <v>#DIV/0!</v>
          </cell>
          <cell r="U326" t="e">
            <v>#DIV/0!</v>
          </cell>
          <cell r="V326" t="e">
            <v>#DIV/0!</v>
          </cell>
          <cell r="W326" t="e">
            <v>#DIV/0!</v>
          </cell>
          <cell r="X326" t="e">
            <v>#DIV/0!</v>
          </cell>
          <cell r="Y326" t="e">
            <v>#DIV/0!</v>
          </cell>
          <cell r="Z326" t="e">
            <v>#DIV/0!</v>
          </cell>
          <cell r="AA326" t="e">
            <v>#DIV/0!</v>
          </cell>
          <cell r="AB326" t="e">
            <v>#DIV/0!</v>
          </cell>
          <cell r="AC326" t="e">
            <v>#DIV/0!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</row>
        <row r="327">
          <cell r="A327">
            <v>320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 t="str">
            <v>Kurang</v>
          </cell>
          <cell r="M327" t="str">
            <v>Kurang</v>
          </cell>
          <cell r="N327" t="str">
            <v>Kurang</v>
          </cell>
          <cell r="O327" t="str">
            <v>Kurang</v>
          </cell>
          <cell r="P327" t="e">
            <v>#DIV/0!</v>
          </cell>
          <cell r="Q327" t="e">
            <v>#DIV/0!</v>
          </cell>
          <cell r="R327" t="e">
            <v>#DIV/0!</v>
          </cell>
          <cell r="S327" t="e">
            <v>#DIV/0!</v>
          </cell>
          <cell r="T327" t="e">
            <v>#DIV/0!</v>
          </cell>
          <cell r="U327" t="e">
            <v>#DIV/0!</v>
          </cell>
          <cell r="V327" t="e">
            <v>#DIV/0!</v>
          </cell>
          <cell r="W327" t="e">
            <v>#DIV/0!</v>
          </cell>
          <cell r="X327" t="e">
            <v>#DIV/0!</v>
          </cell>
          <cell r="Y327" t="e">
            <v>#DIV/0!</v>
          </cell>
          <cell r="Z327" t="e">
            <v>#DIV/0!</v>
          </cell>
          <cell r="AA327" t="e">
            <v>#DIV/0!</v>
          </cell>
          <cell r="AB327" t="e">
            <v>#DIV/0!</v>
          </cell>
          <cell r="AC327" t="e">
            <v>#DIV/0!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</row>
        <row r="328">
          <cell r="A328">
            <v>321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 t="str">
            <v>Kurang</v>
          </cell>
          <cell r="M328" t="str">
            <v>Kurang</v>
          </cell>
          <cell r="N328" t="str">
            <v>Kurang</v>
          </cell>
          <cell r="O328" t="str">
            <v>Kurang</v>
          </cell>
          <cell r="P328" t="e">
            <v>#DIV/0!</v>
          </cell>
          <cell r="Q328" t="e">
            <v>#DIV/0!</v>
          </cell>
          <cell r="R328" t="e">
            <v>#DIV/0!</v>
          </cell>
          <cell r="S328" t="e">
            <v>#DIV/0!</v>
          </cell>
          <cell r="T328" t="e">
            <v>#DIV/0!</v>
          </cell>
          <cell r="U328" t="e">
            <v>#DIV/0!</v>
          </cell>
          <cell r="V328" t="e">
            <v>#DIV/0!</v>
          </cell>
          <cell r="W328" t="e">
            <v>#DIV/0!</v>
          </cell>
          <cell r="X328" t="e">
            <v>#DIV/0!</v>
          </cell>
          <cell r="Y328" t="e">
            <v>#DIV/0!</v>
          </cell>
          <cell r="Z328" t="e">
            <v>#DIV/0!</v>
          </cell>
          <cell r="AA328" t="e">
            <v>#DIV/0!</v>
          </cell>
          <cell r="AB328" t="e">
            <v>#DIV/0!</v>
          </cell>
          <cell r="AC328" t="e">
            <v>#DIV/0!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</row>
        <row r="329">
          <cell r="A329">
            <v>322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 t="str">
            <v>Kurang</v>
          </cell>
          <cell r="M329" t="str">
            <v>Kurang</v>
          </cell>
          <cell r="N329" t="str">
            <v>Kurang</v>
          </cell>
          <cell r="O329" t="str">
            <v>Kurang</v>
          </cell>
          <cell r="P329" t="e">
            <v>#DIV/0!</v>
          </cell>
          <cell r="Q329" t="e">
            <v>#DIV/0!</v>
          </cell>
          <cell r="R329" t="e">
            <v>#DIV/0!</v>
          </cell>
          <cell r="S329" t="e">
            <v>#DIV/0!</v>
          </cell>
          <cell r="T329" t="e">
            <v>#DIV/0!</v>
          </cell>
          <cell r="U329" t="e">
            <v>#DIV/0!</v>
          </cell>
          <cell r="V329" t="e">
            <v>#DIV/0!</v>
          </cell>
          <cell r="W329" t="e">
            <v>#DIV/0!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 t="e">
            <v>#DIV/0!</v>
          </cell>
          <cell r="AC329" t="e">
            <v>#DIV/0!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</row>
        <row r="330">
          <cell r="A330">
            <v>323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 t="str">
            <v>Kurang</v>
          </cell>
          <cell r="M330" t="str">
            <v>Kurang</v>
          </cell>
          <cell r="N330" t="str">
            <v>Kurang</v>
          </cell>
          <cell r="O330" t="str">
            <v>Kurang</v>
          </cell>
          <cell r="P330" t="e">
            <v>#DIV/0!</v>
          </cell>
          <cell r="Q330" t="e">
            <v>#DIV/0!</v>
          </cell>
          <cell r="R330" t="e">
            <v>#DIV/0!</v>
          </cell>
          <cell r="S330" t="e">
            <v>#DIV/0!</v>
          </cell>
          <cell r="T330" t="e">
            <v>#DIV/0!</v>
          </cell>
          <cell r="U330" t="e">
            <v>#DIV/0!</v>
          </cell>
          <cell r="V330" t="e">
            <v>#DIV/0!</v>
          </cell>
          <cell r="W330" t="e">
            <v>#DIV/0!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 t="e">
            <v>#DIV/0!</v>
          </cell>
          <cell r="AC330" t="e">
            <v>#DIV/0!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</row>
        <row r="331">
          <cell r="A331">
            <v>324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 t="str">
            <v>Kurang</v>
          </cell>
          <cell r="M331" t="str">
            <v>Kurang</v>
          </cell>
          <cell r="N331" t="str">
            <v>Kurang</v>
          </cell>
          <cell r="O331" t="str">
            <v>Kurang</v>
          </cell>
          <cell r="P331" t="e">
            <v>#DIV/0!</v>
          </cell>
          <cell r="Q331" t="e">
            <v>#DIV/0!</v>
          </cell>
          <cell r="R331" t="e">
            <v>#DIV/0!</v>
          </cell>
          <cell r="S331" t="e">
            <v>#DIV/0!</v>
          </cell>
          <cell r="T331" t="e">
            <v>#DIV/0!</v>
          </cell>
          <cell r="U331" t="e">
            <v>#DIV/0!</v>
          </cell>
          <cell r="V331" t="e">
            <v>#DIV/0!</v>
          </cell>
          <cell r="W331" t="e">
            <v>#DIV/0!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 t="e">
            <v>#DIV/0!</v>
          </cell>
          <cell r="AC331" t="e">
            <v>#DIV/0!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</row>
        <row r="332">
          <cell r="A332">
            <v>325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 t="str">
            <v>Kurang</v>
          </cell>
          <cell r="M332" t="str">
            <v>Kurang</v>
          </cell>
          <cell r="N332" t="str">
            <v>Kurang</v>
          </cell>
          <cell r="O332" t="str">
            <v>Kurang</v>
          </cell>
          <cell r="P332" t="e">
            <v>#DIV/0!</v>
          </cell>
          <cell r="Q332" t="e">
            <v>#DIV/0!</v>
          </cell>
          <cell r="R332" t="e">
            <v>#DIV/0!</v>
          </cell>
          <cell r="S332" t="e">
            <v>#DIV/0!</v>
          </cell>
          <cell r="T332" t="e">
            <v>#DIV/0!</v>
          </cell>
          <cell r="U332" t="e">
            <v>#DIV/0!</v>
          </cell>
          <cell r="V332" t="e">
            <v>#DIV/0!</v>
          </cell>
          <cell r="W332" t="e">
            <v>#DIV/0!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 t="e">
            <v>#DIV/0!</v>
          </cell>
          <cell r="AC332" t="e">
            <v>#DIV/0!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</row>
        <row r="333">
          <cell r="A333">
            <v>326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 t="str">
            <v>Kurang</v>
          </cell>
          <cell r="M333" t="str">
            <v>Kurang</v>
          </cell>
          <cell r="N333" t="str">
            <v>Kurang</v>
          </cell>
          <cell r="O333" t="str">
            <v>Kurang</v>
          </cell>
          <cell r="P333" t="e">
            <v>#DIV/0!</v>
          </cell>
          <cell r="Q333" t="e">
            <v>#DIV/0!</v>
          </cell>
          <cell r="R333" t="e">
            <v>#DIV/0!</v>
          </cell>
          <cell r="S333" t="e">
            <v>#DIV/0!</v>
          </cell>
          <cell r="T333" t="e">
            <v>#DIV/0!</v>
          </cell>
          <cell r="U333" t="e">
            <v>#DIV/0!</v>
          </cell>
          <cell r="V333" t="e">
            <v>#DIV/0!</v>
          </cell>
          <cell r="W333" t="e">
            <v>#DIV/0!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 t="e">
            <v>#DIV/0!</v>
          </cell>
          <cell r="AC333" t="e">
            <v>#DIV/0!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</row>
        <row r="334">
          <cell r="A334">
            <v>327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 t="str">
            <v>Kurang</v>
          </cell>
          <cell r="M334" t="str">
            <v>Kurang</v>
          </cell>
          <cell r="N334" t="str">
            <v>Kurang</v>
          </cell>
          <cell r="O334" t="str">
            <v>Kurang</v>
          </cell>
          <cell r="P334" t="e">
            <v>#DIV/0!</v>
          </cell>
          <cell r="Q334" t="e">
            <v>#DIV/0!</v>
          </cell>
          <cell r="R334" t="e">
            <v>#DIV/0!</v>
          </cell>
          <cell r="S334" t="e">
            <v>#DIV/0!</v>
          </cell>
          <cell r="T334" t="e">
            <v>#DIV/0!</v>
          </cell>
          <cell r="U334" t="e">
            <v>#DIV/0!</v>
          </cell>
          <cell r="V334" t="e">
            <v>#DIV/0!</v>
          </cell>
          <cell r="W334" t="e">
            <v>#DIV/0!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 t="e">
            <v>#DIV/0!</v>
          </cell>
          <cell r="AC334" t="e">
            <v>#DIV/0!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</row>
        <row r="335">
          <cell r="A335">
            <v>328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 t="str">
            <v>Kurang</v>
          </cell>
          <cell r="M335" t="str">
            <v>Kurang</v>
          </cell>
          <cell r="N335" t="str">
            <v>Kurang</v>
          </cell>
          <cell r="O335" t="str">
            <v>Kurang</v>
          </cell>
          <cell r="P335" t="e">
            <v>#DIV/0!</v>
          </cell>
          <cell r="Q335" t="e">
            <v>#DIV/0!</v>
          </cell>
          <cell r="R335" t="e">
            <v>#DIV/0!</v>
          </cell>
          <cell r="S335" t="e">
            <v>#DIV/0!</v>
          </cell>
          <cell r="T335" t="e">
            <v>#DIV/0!</v>
          </cell>
          <cell r="U335" t="e">
            <v>#DIV/0!</v>
          </cell>
          <cell r="V335" t="e">
            <v>#DIV/0!</v>
          </cell>
          <cell r="W335" t="e">
            <v>#DIV/0!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 t="e">
            <v>#DIV/0!</v>
          </cell>
          <cell r="AC335" t="e">
            <v>#DIV/0!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</row>
        <row r="336">
          <cell r="A336">
            <v>329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 t="str">
            <v>Kurang</v>
          </cell>
          <cell r="M336" t="str">
            <v>Kurang</v>
          </cell>
          <cell r="N336" t="str">
            <v>Kurang</v>
          </cell>
          <cell r="O336" t="str">
            <v>Kurang</v>
          </cell>
          <cell r="P336" t="e">
            <v>#DIV/0!</v>
          </cell>
          <cell r="Q336" t="e">
            <v>#DIV/0!</v>
          </cell>
          <cell r="R336" t="e">
            <v>#DIV/0!</v>
          </cell>
          <cell r="S336" t="e">
            <v>#DIV/0!</v>
          </cell>
          <cell r="T336" t="e">
            <v>#DIV/0!</v>
          </cell>
          <cell r="U336" t="e">
            <v>#DIV/0!</v>
          </cell>
          <cell r="V336" t="e">
            <v>#DIV/0!</v>
          </cell>
          <cell r="W336" t="e">
            <v>#DIV/0!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 t="e">
            <v>#DIV/0!</v>
          </cell>
          <cell r="AC336" t="e">
            <v>#DIV/0!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</row>
        <row r="337">
          <cell r="A337">
            <v>330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 t="str">
            <v>Kurang</v>
          </cell>
          <cell r="M337" t="str">
            <v>Kurang</v>
          </cell>
          <cell r="N337" t="str">
            <v>Kurang</v>
          </cell>
          <cell r="O337" t="str">
            <v>Kurang</v>
          </cell>
          <cell r="P337" t="e">
            <v>#DIV/0!</v>
          </cell>
          <cell r="Q337" t="e">
            <v>#DIV/0!</v>
          </cell>
          <cell r="R337" t="e">
            <v>#DIV/0!</v>
          </cell>
          <cell r="S337" t="e">
            <v>#DIV/0!</v>
          </cell>
          <cell r="T337" t="e">
            <v>#DIV/0!</v>
          </cell>
          <cell r="U337" t="e">
            <v>#DIV/0!</v>
          </cell>
          <cell r="V337" t="e">
            <v>#DIV/0!</v>
          </cell>
          <cell r="W337" t="e">
            <v>#DIV/0!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 t="e">
            <v>#DIV/0!</v>
          </cell>
          <cell r="AC337" t="e">
            <v>#DIV/0!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</row>
        <row r="338">
          <cell r="A338">
            <v>331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 t="str">
            <v>Kurang</v>
          </cell>
          <cell r="M338" t="str">
            <v>Kurang</v>
          </cell>
          <cell r="N338" t="str">
            <v>Kurang</v>
          </cell>
          <cell r="O338" t="str">
            <v>Kurang</v>
          </cell>
          <cell r="P338" t="e">
            <v>#DIV/0!</v>
          </cell>
          <cell r="Q338" t="e">
            <v>#DIV/0!</v>
          </cell>
          <cell r="R338" t="e">
            <v>#DIV/0!</v>
          </cell>
          <cell r="S338" t="e">
            <v>#DIV/0!</v>
          </cell>
          <cell r="T338" t="e">
            <v>#DIV/0!</v>
          </cell>
          <cell r="U338" t="e">
            <v>#DIV/0!</v>
          </cell>
          <cell r="V338" t="e">
            <v>#DIV/0!</v>
          </cell>
          <cell r="W338" t="e">
            <v>#DIV/0!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 t="e">
            <v>#DIV/0!</v>
          </cell>
          <cell r="AC338" t="e">
            <v>#DIV/0!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</row>
        <row r="339">
          <cell r="A339">
            <v>332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 t="str">
            <v>Kurang</v>
          </cell>
          <cell r="M339" t="str">
            <v>Kurang</v>
          </cell>
          <cell r="N339" t="str">
            <v>Kurang</v>
          </cell>
          <cell r="O339" t="str">
            <v>Kurang</v>
          </cell>
          <cell r="P339" t="e">
            <v>#DIV/0!</v>
          </cell>
          <cell r="Q339" t="e">
            <v>#DIV/0!</v>
          </cell>
          <cell r="R339" t="e">
            <v>#DIV/0!</v>
          </cell>
          <cell r="S339" t="e">
            <v>#DIV/0!</v>
          </cell>
          <cell r="T339" t="e">
            <v>#DIV/0!</v>
          </cell>
          <cell r="U339" t="e">
            <v>#DIV/0!</v>
          </cell>
          <cell r="V339" t="e">
            <v>#DIV/0!</v>
          </cell>
          <cell r="W339" t="e">
            <v>#DIV/0!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 t="e">
            <v>#DIV/0!</v>
          </cell>
          <cell r="AC339" t="e">
            <v>#DIV/0!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</row>
        <row r="340">
          <cell r="A340">
            <v>333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 t="str">
            <v>Kurang</v>
          </cell>
          <cell r="M340" t="str">
            <v>Kurang</v>
          </cell>
          <cell r="N340" t="str">
            <v>Kurang</v>
          </cell>
          <cell r="O340" t="str">
            <v>Kurang</v>
          </cell>
          <cell r="P340" t="e">
            <v>#DIV/0!</v>
          </cell>
          <cell r="Q340" t="e">
            <v>#DIV/0!</v>
          </cell>
          <cell r="R340" t="e">
            <v>#DIV/0!</v>
          </cell>
          <cell r="S340" t="e">
            <v>#DIV/0!</v>
          </cell>
          <cell r="T340" t="e">
            <v>#DIV/0!</v>
          </cell>
          <cell r="U340" t="e">
            <v>#DIV/0!</v>
          </cell>
          <cell r="V340" t="e">
            <v>#DIV/0!</v>
          </cell>
          <cell r="W340" t="e">
            <v>#DIV/0!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 t="e">
            <v>#DIV/0!</v>
          </cell>
          <cell r="AC340" t="e">
            <v>#DIV/0!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</row>
        <row r="341">
          <cell r="A341">
            <v>334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 t="str">
            <v>Kurang</v>
          </cell>
          <cell r="M341" t="str">
            <v>Kurang</v>
          </cell>
          <cell r="N341" t="str">
            <v>Kurang</v>
          </cell>
          <cell r="O341" t="str">
            <v>Kurang</v>
          </cell>
          <cell r="P341" t="e">
            <v>#DIV/0!</v>
          </cell>
          <cell r="Q341" t="e">
            <v>#DIV/0!</v>
          </cell>
          <cell r="R341" t="e">
            <v>#DIV/0!</v>
          </cell>
          <cell r="S341" t="e">
            <v>#DIV/0!</v>
          </cell>
          <cell r="T341" t="e">
            <v>#DIV/0!</v>
          </cell>
          <cell r="U341" t="e">
            <v>#DIV/0!</v>
          </cell>
          <cell r="V341" t="e">
            <v>#DIV/0!</v>
          </cell>
          <cell r="W341" t="e">
            <v>#DIV/0!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 t="e">
            <v>#DIV/0!</v>
          </cell>
          <cell r="AC341" t="e">
            <v>#DIV/0!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</row>
        <row r="342">
          <cell r="A342">
            <v>335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 t="str">
            <v>Kurang</v>
          </cell>
          <cell r="M342" t="str">
            <v>Kurang</v>
          </cell>
          <cell r="N342" t="str">
            <v>Kurang</v>
          </cell>
          <cell r="O342" t="str">
            <v>Kurang</v>
          </cell>
          <cell r="P342" t="e">
            <v>#DIV/0!</v>
          </cell>
          <cell r="Q342" t="e">
            <v>#DIV/0!</v>
          </cell>
          <cell r="R342" t="e">
            <v>#DIV/0!</v>
          </cell>
          <cell r="S342" t="e">
            <v>#DIV/0!</v>
          </cell>
          <cell r="T342" t="e">
            <v>#DIV/0!</v>
          </cell>
          <cell r="U342" t="e">
            <v>#DIV/0!</v>
          </cell>
          <cell r="V342" t="e">
            <v>#DIV/0!</v>
          </cell>
          <cell r="W342" t="e">
            <v>#DIV/0!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 t="e">
            <v>#DIV/0!</v>
          </cell>
          <cell r="AC342" t="e">
            <v>#DIV/0!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</row>
        <row r="343">
          <cell r="A343">
            <v>336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 t="str">
            <v>Kurang</v>
          </cell>
          <cell r="M343" t="str">
            <v>Kurang</v>
          </cell>
          <cell r="N343" t="str">
            <v>Kurang</v>
          </cell>
          <cell r="O343" t="str">
            <v>Kurang</v>
          </cell>
          <cell r="P343" t="e">
            <v>#DIV/0!</v>
          </cell>
          <cell r="Q343" t="e">
            <v>#DIV/0!</v>
          </cell>
          <cell r="R343" t="e">
            <v>#DIV/0!</v>
          </cell>
          <cell r="S343" t="e">
            <v>#DIV/0!</v>
          </cell>
          <cell r="T343" t="e">
            <v>#DIV/0!</v>
          </cell>
          <cell r="U343" t="e">
            <v>#DIV/0!</v>
          </cell>
          <cell r="V343" t="e">
            <v>#DIV/0!</v>
          </cell>
          <cell r="W343" t="e">
            <v>#DIV/0!</v>
          </cell>
          <cell r="X343" t="e">
            <v>#DIV/0!</v>
          </cell>
          <cell r="Y343" t="e">
            <v>#DIV/0!</v>
          </cell>
          <cell r="Z343" t="e">
            <v>#DIV/0!</v>
          </cell>
          <cell r="AA343" t="e">
            <v>#DIV/0!</v>
          </cell>
          <cell r="AB343" t="e">
            <v>#DIV/0!</v>
          </cell>
          <cell r="AC343" t="e">
            <v>#DIV/0!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</row>
        <row r="344">
          <cell r="A344">
            <v>337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 t="str">
            <v>Kurang</v>
          </cell>
          <cell r="M344" t="str">
            <v>Kurang</v>
          </cell>
          <cell r="N344" t="str">
            <v>Kurang</v>
          </cell>
          <cell r="O344" t="str">
            <v>Kurang</v>
          </cell>
          <cell r="P344" t="e">
            <v>#DIV/0!</v>
          </cell>
          <cell r="Q344" t="e">
            <v>#DIV/0!</v>
          </cell>
          <cell r="R344" t="e">
            <v>#DIV/0!</v>
          </cell>
          <cell r="S344" t="e">
            <v>#DIV/0!</v>
          </cell>
          <cell r="T344" t="e">
            <v>#DIV/0!</v>
          </cell>
          <cell r="U344" t="e">
            <v>#DIV/0!</v>
          </cell>
          <cell r="V344" t="e">
            <v>#DIV/0!</v>
          </cell>
          <cell r="W344" t="e">
            <v>#DIV/0!</v>
          </cell>
          <cell r="X344" t="e">
            <v>#DIV/0!</v>
          </cell>
          <cell r="Y344" t="e">
            <v>#DIV/0!</v>
          </cell>
          <cell r="Z344" t="e">
            <v>#DIV/0!</v>
          </cell>
          <cell r="AA344" t="e">
            <v>#DIV/0!</v>
          </cell>
          <cell r="AB344" t="e">
            <v>#DIV/0!</v>
          </cell>
          <cell r="AC344" t="e">
            <v>#DIV/0!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</row>
        <row r="345">
          <cell r="A345">
            <v>338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 t="str">
            <v>Kurang</v>
          </cell>
          <cell r="M345" t="str">
            <v>Kurang</v>
          </cell>
          <cell r="N345" t="str">
            <v>Kurang</v>
          </cell>
          <cell r="O345" t="str">
            <v>Kurang</v>
          </cell>
          <cell r="P345" t="e">
            <v>#DIV/0!</v>
          </cell>
          <cell r="Q345" t="e">
            <v>#DIV/0!</v>
          </cell>
          <cell r="R345" t="e">
            <v>#DIV/0!</v>
          </cell>
          <cell r="S345" t="e">
            <v>#DIV/0!</v>
          </cell>
          <cell r="T345" t="e">
            <v>#DIV/0!</v>
          </cell>
          <cell r="U345" t="e">
            <v>#DIV/0!</v>
          </cell>
          <cell r="V345" t="e">
            <v>#DIV/0!</v>
          </cell>
          <cell r="W345" t="e">
            <v>#DIV/0!</v>
          </cell>
          <cell r="X345" t="e">
            <v>#DIV/0!</v>
          </cell>
          <cell r="Y345" t="e">
            <v>#DIV/0!</v>
          </cell>
          <cell r="Z345" t="e">
            <v>#DIV/0!</v>
          </cell>
          <cell r="AA345" t="e">
            <v>#DIV/0!</v>
          </cell>
          <cell r="AB345" t="e">
            <v>#DIV/0!</v>
          </cell>
          <cell r="AC345" t="e">
            <v>#DIV/0!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</row>
        <row r="346">
          <cell r="A346">
            <v>339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 t="str">
            <v>Kurang</v>
          </cell>
          <cell r="M346" t="str">
            <v>Kurang</v>
          </cell>
          <cell r="N346" t="str">
            <v>Kurang</v>
          </cell>
          <cell r="O346" t="str">
            <v>Kurang</v>
          </cell>
          <cell r="P346" t="e">
            <v>#DIV/0!</v>
          </cell>
          <cell r="Q346" t="e">
            <v>#DIV/0!</v>
          </cell>
          <cell r="R346" t="e">
            <v>#DIV/0!</v>
          </cell>
          <cell r="S346" t="e">
            <v>#DIV/0!</v>
          </cell>
          <cell r="T346" t="e">
            <v>#DIV/0!</v>
          </cell>
          <cell r="U346" t="e">
            <v>#DIV/0!</v>
          </cell>
          <cell r="V346" t="e">
            <v>#DIV/0!</v>
          </cell>
          <cell r="W346" t="e">
            <v>#DIV/0!</v>
          </cell>
          <cell r="X346" t="e">
            <v>#DIV/0!</v>
          </cell>
          <cell r="Y346" t="e">
            <v>#DIV/0!</v>
          </cell>
          <cell r="Z346" t="e">
            <v>#DIV/0!</v>
          </cell>
          <cell r="AA346" t="e">
            <v>#DIV/0!</v>
          </cell>
          <cell r="AB346" t="e">
            <v>#DIV/0!</v>
          </cell>
          <cell r="AC346" t="e">
            <v>#DIV/0!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</row>
        <row r="347">
          <cell r="A347">
            <v>340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 t="str">
            <v>Kurang</v>
          </cell>
          <cell r="M347" t="str">
            <v>Kurang</v>
          </cell>
          <cell r="N347" t="str">
            <v>Kurang</v>
          </cell>
          <cell r="O347" t="str">
            <v>Kurang</v>
          </cell>
          <cell r="P347" t="e">
            <v>#DIV/0!</v>
          </cell>
          <cell r="Q347" t="e">
            <v>#DIV/0!</v>
          </cell>
          <cell r="R347" t="e">
            <v>#DIV/0!</v>
          </cell>
          <cell r="S347" t="e">
            <v>#DIV/0!</v>
          </cell>
          <cell r="T347" t="e">
            <v>#DIV/0!</v>
          </cell>
          <cell r="U347" t="e">
            <v>#DIV/0!</v>
          </cell>
          <cell r="V347" t="e">
            <v>#DIV/0!</v>
          </cell>
          <cell r="W347" t="e">
            <v>#DIV/0!</v>
          </cell>
          <cell r="X347" t="e">
            <v>#DIV/0!</v>
          </cell>
          <cell r="Y347" t="e">
            <v>#DIV/0!</v>
          </cell>
          <cell r="Z347" t="e">
            <v>#DIV/0!</v>
          </cell>
          <cell r="AA347" t="e">
            <v>#DIV/0!</v>
          </cell>
          <cell r="AB347" t="e">
            <v>#DIV/0!</v>
          </cell>
          <cell r="AC347" t="e">
            <v>#DIV/0!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</row>
        <row r="348">
          <cell r="A348">
            <v>341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 t="str">
            <v>Kurang</v>
          </cell>
          <cell r="M348" t="str">
            <v>Kurang</v>
          </cell>
          <cell r="N348" t="str">
            <v>Kurang</v>
          </cell>
          <cell r="O348" t="str">
            <v>Kurang</v>
          </cell>
          <cell r="P348" t="e">
            <v>#DIV/0!</v>
          </cell>
          <cell r="Q348" t="e">
            <v>#DIV/0!</v>
          </cell>
          <cell r="R348" t="e">
            <v>#DIV/0!</v>
          </cell>
          <cell r="S348" t="e">
            <v>#DIV/0!</v>
          </cell>
          <cell r="T348" t="e">
            <v>#DIV/0!</v>
          </cell>
          <cell r="U348" t="e">
            <v>#DIV/0!</v>
          </cell>
          <cell r="V348" t="e">
            <v>#DIV/0!</v>
          </cell>
          <cell r="W348" t="e">
            <v>#DIV/0!</v>
          </cell>
          <cell r="X348" t="e">
            <v>#DIV/0!</v>
          </cell>
          <cell r="Y348" t="e">
            <v>#DIV/0!</v>
          </cell>
          <cell r="Z348" t="e">
            <v>#DIV/0!</v>
          </cell>
          <cell r="AA348" t="e">
            <v>#DIV/0!</v>
          </cell>
          <cell r="AB348" t="e">
            <v>#DIV/0!</v>
          </cell>
          <cell r="AC348" t="e">
            <v>#DIV/0!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</row>
        <row r="349">
          <cell r="A349">
            <v>342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 t="str">
            <v>Kurang</v>
          </cell>
          <cell r="M349" t="str">
            <v>Kurang</v>
          </cell>
          <cell r="N349" t="str">
            <v>Kurang</v>
          </cell>
          <cell r="O349" t="str">
            <v>Kurang</v>
          </cell>
          <cell r="P349" t="e">
            <v>#DIV/0!</v>
          </cell>
          <cell r="Q349" t="e">
            <v>#DIV/0!</v>
          </cell>
          <cell r="R349" t="e">
            <v>#DIV/0!</v>
          </cell>
          <cell r="S349" t="e">
            <v>#DIV/0!</v>
          </cell>
          <cell r="T349" t="e">
            <v>#DIV/0!</v>
          </cell>
          <cell r="U349" t="e">
            <v>#DIV/0!</v>
          </cell>
          <cell r="V349" t="e">
            <v>#DIV/0!</v>
          </cell>
          <cell r="W349" t="e">
            <v>#DIV/0!</v>
          </cell>
          <cell r="X349" t="e">
            <v>#DIV/0!</v>
          </cell>
          <cell r="Y349" t="e">
            <v>#DIV/0!</v>
          </cell>
          <cell r="Z349" t="e">
            <v>#DIV/0!</v>
          </cell>
          <cell r="AA349" t="e">
            <v>#DIV/0!</v>
          </cell>
          <cell r="AB349" t="e">
            <v>#DIV/0!</v>
          </cell>
          <cell r="AC349" t="e">
            <v>#DIV/0!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</row>
        <row r="350">
          <cell r="A350">
            <v>343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 t="str">
            <v>Kurang</v>
          </cell>
          <cell r="M350" t="str">
            <v>Kurang</v>
          </cell>
          <cell r="N350" t="str">
            <v>Kurang</v>
          </cell>
          <cell r="O350" t="str">
            <v>Kurang</v>
          </cell>
          <cell r="P350" t="e">
            <v>#DIV/0!</v>
          </cell>
          <cell r="Q350" t="e">
            <v>#DIV/0!</v>
          </cell>
          <cell r="R350" t="e">
            <v>#DIV/0!</v>
          </cell>
          <cell r="S350" t="e">
            <v>#DIV/0!</v>
          </cell>
          <cell r="T350" t="e">
            <v>#DIV/0!</v>
          </cell>
          <cell r="U350" t="e">
            <v>#DIV/0!</v>
          </cell>
          <cell r="V350" t="e">
            <v>#DIV/0!</v>
          </cell>
          <cell r="W350" t="e">
            <v>#DIV/0!</v>
          </cell>
          <cell r="X350" t="e">
            <v>#DIV/0!</v>
          </cell>
          <cell r="Y350" t="e">
            <v>#DIV/0!</v>
          </cell>
          <cell r="Z350" t="e">
            <v>#DIV/0!</v>
          </cell>
          <cell r="AA350" t="e">
            <v>#DIV/0!</v>
          </cell>
          <cell r="AB350" t="e">
            <v>#DIV/0!</v>
          </cell>
          <cell r="AC350" t="e">
            <v>#DIV/0!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</row>
        <row r="351">
          <cell r="A351">
            <v>344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 t="str">
            <v>Kurang</v>
          </cell>
          <cell r="M351" t="str">
            <v>Kurang</v>
          </cell>
          <cell r="N351" t="str">
            <v>Kurang</v>
          </cell>
          <cell r="O351" t="str">
            <v>Kurang</v>
          </cell>
          <cell r="P351" t="e">
            <v>#DIV/0!</v>
          </cell>
          <cell r="Q351" t="e">
            <v>#DIV/0!</v>
          </cell>
          <cell r="R351" t="e">
            <v>#DIV/0!</v>
          </cell>
          <cell r="S351" t="e">
            <v>#DIV/0!</v>
          </cell>
          <cell r="T351" t="e">
            <v>#DIV/0!</v>
          </cell>
          <cell r="U351" t="e">
            <v>#DIV/0!</v>
          </cell>
          <cell r="V351" t="e">
            <v>#DIV/0!</v>
          </cell>
          <cell r="W351" t="e">
            <v>#DIV/0!</v>
          </cell>
          <cell r="X351" t="e">
            <v>#DIV/0!</v>
          </cell>
          <cell r="Y351" t="e">
            <v>#DIV/0!</v>
          </cell>
          <cell r="Z351" t="e">
            <v>#DIV/0!</v>
          </cell>
          <cell r="AA351" t="e">
            <v>#DIV/0!</v>
          </cell>
          <cell r="AB351" t="e">
            <v>#DIV/0!</v>
          </cell>
          <cell r="AC351" t="e">
            <v>#DIV/0!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</row>
        <row r="352">
          <cell r="A352">
            <v>345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 t="str">
            <v>Kurang</v>
          </cell>
          <cell r="M352" t="str">
            <v>Kurang</v>
          </cell>
          <cell r="N352" t="str">
            <v>Kurang</v>
          </cell>
          <cell r="O352" t="str">
            <v>Kurang</v>
          </cell>
          <cell r="P352" t="e">
            <v>#DIV/0!</v>
          </cell>
          <cell r="Q352" t="e">
            <v>#DIV/0!</v>
          </cell>
          <cell r="R352" t="e">
            <v>#DIV/0!</v>
          </cell>
          <cell r="S352" t="e">
            <v>#DIV/0!</v>
          </cell>
          <cell r="T352" t="e">
            <v>#DIV/0!</v>
          </cell>
          <cell r="U352" t="e">
            <v>#DIV/0!</v>
          </cell>
          <cell r="V352" t="e">
            <v>#DIV/0!</v>
          </cell>
          <cell r="W352" t="e">
            <v>#DIV/0!</v>
          </cell>
          <cell r="X352" t="e">
            <v>#DIV/0!</v>
          </cell>
          <cell r="Y352" t="e">
            <v>#DIV/0!</v>
          </cell>
          <cell r="Z352" t="e">
            <v>#DIV/0!</v>
          </cell>
          <cell r="AA352" t="e">
            <v>#DIV/0!</v>
          </cell>
          <cell r="AB352" t="e">
            <v>#DIV/0!</v>
          </cell>
          <cell r="AC352" t="e">
            <v>#DIV/0!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</row>
        <row r="353">
          <cell r="A353">
            <v>346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 t="str">
            <v>Kurang</v>
          </cell>
          <cell r="M353" t="str">
            <v>Kurang</v>
          </cell>
          <cell r="N353" t="str">
            <v>Kurang</v>
          </cell>
          <cell r="O353" t="str">
            <v>Kurang</v>
          </cell>
          <cell r="P353" t="e">
            <v>#DIV/0!</v>
          </cell>
          <cell r="Q353" t="e">
            <v>#DIV/0!</v>
          </cell>
          <cell r="R353" t="e">
            <v>#DIV/0!</v>
          </cell>
          <cell r="S353" t="e">
            <v>#DIV/0!</v>
          </cell>
          <cell r="T353" t="e">
            <v>#DIV/0!</v>
          </cell>
          <cell r="U353" t="e">
            <v>#DIV/0!</v>
          </cell>
          <cell r="V353" t="e">
            <v>#DIV/0!</v>
          </cell>
          <cell r="W353" t="e">
            <v>#DIV/0!</v>
          </cell>
          <cell r="X353" t="e">
            <v>#DIV/0!</v>
          </cell>
          <cell r="Y353" t="e">
            <v>#DIV/0!</v>
          </cell>
          <cell r="Z353" t="e">
            <v>#DIV/0!</v>
          </cell>
          <cell r="AA353" t="e">
            <v>#DIV/0!</v>
          </cell>
          <cell r="AB353" t="e">
            <v>#DIV/0!</v>
          </cell>
          <cell r="AC353" t="e">
            <v>#DIV/0!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</row>
        <row r="354">
          <cell r="A354">
            <v>347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 t="str">
            <v>Kurang</v>
          </cell>
          <cell r="M354" t="str">
            <v>Kurang</v>
          </cell>
          <cell r="N354" t="str">
            <v>Kurang</v>
          </cell>
          <cell r="O354" t="str">
            <v>Kurang</v>
          </cell>
          <cell r="P354" t="e">
            <v>#DIV/0!</v>
          </cell>
          <cell r="Q354" t="e">
            <v>#DIV/0!</v>
          </cell>
          <cell r="R354" t="e">
            <v>#DIV/0!</v>
          </cell>
          <cell r="S354" t="e">
            <v>#DIV/0!</v>
          </cell>
          <cell r="T354" t="e">
            <v>#DIV/0!</v>
          </cell>
          <cell r="U354" t="e">
            <v>#DIV/0!</v>
          </cell>
          <cell r="V354" t="e">
            <v>#DIV/0!</v>
          </cell>
          <cell r="W354" t="e">
            <v>#DIV/0!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 t="e">
            <v>#DIV/0!</v>
          </cell>
          <cell r="AC354" t="e">
            <v>#DIV/0!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</row>
        <row r="355">
          <cell r="A355">
            <v>348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 t="str">
            <v>Kurang</v>
          </cell>
          <cell r="M355" t="str">
            <v>Kurang</v>
          </cell>
          <cell r="N355" t="str">
            <v>Kurang</v>
          </cell>
          <cell r="O355" t="str">
            <v>Kurang</v>
          </cell>
          <cell r="P355" t="e">
            <v>#DIV/0!</v>
          </cell>
          <cell r="Q355" t="e">
            <v>#DIV/0!</v>
          </cell>
          <cell r="R355" t="e">
            <v>#DIV/0!</v>
          </cell>
          <cell r="S355" t="e">
            <v>#DIV/0!</v>
          </cell>
          <cell r="T355" t="e">
            <v>#DIV/0!</v>
          </cell>
          <cell r="U355" t="e">
            <v>#DIV/0!</v>
          </cell>
          <cell r="V355" t="e">
            <v>#DIV/0!</v>
          </cell>
          <cell r="W355" t="e">
            <v>#DIV/0!</v>
          </cell>
          <cell r="X355" t="e">
            <v>#DIV/0!</v>
          </cell>
          <cell r="Y355" t="e">
            <v>#DIV/0!</v>
          </cell>
          <cell r="Z355" t="e">
            <v>#DIV/0!</v>
          </cell>
          <cell r="AA355" t="e">
            <v>#DIV/0!</v>
          </cell>
          <cell r="AB355" t="e">
            <v>#DIV/0!</v>
          </cell>
          <cell r="AC355" t="e">
            <v>#DIV/0!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</row>
        <row r="356">
          <cell r="A356">
            <v>349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 t="str">
            <v>Kurang</v>
          </cell>
          <cell r="M356" t="str">
            <v>Kurang</v>
          </cell>
          <cell r="N356" t="str">
            <v>Kurang</v>
          </cell>
          <cell r="O356" t="str">
            <v>Kurang</v>
          </cell>
          <cell r="P356" t="e">
            <v>#DIV/0!</v>
          </cell>
          <cell r="Q356" t="e">
            <v>#DIV/0!</v>
          </cell>
          <cell r="R356" t="e">
            <v>#DIV/0!</v>
          </cell>
          <cell r="S356" t="e">
            <v>#DIV/0!</v>
          </cell>
          <cell r="T356" t="e">
            <v>#DIV/0!</v>
          </cell>
          <cell r="U356" t="e">
            <v>#DIV/0!</v>
          </cell>
          <cell r="V356" t="e">
            <v>#DIV/0!</v>
          </cell>
          <cell r="W356" t="e">
            <v>#DIV/0!</v>
          </cell>
          <cell r="X356" t="e">
            <v>#DIV/0!</v>
          </cell>
          <cell r="Y356" t="e">
            <v>#DIV/0!</v>
          </cell>
          <cell r="Z356" t="e">
            <v>#DIV/0!</v>
          </cell>
          <cell r="AA356" t="e">
            <v>#DIV/0!</v>
          </cell>
          <cell r="AB356" t="e">
            <v>#DIV/0!</v>
          </cell>
          <cell r="AC356" t="e">
            <v>#DIV/0!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</row>
        <row r="357">
          <cell r="A357">
            <v>350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 t="str">
            <v>Kurang</v>
          </cell>
          <cell r="M357" t="str">
            <v>Kurang</v>
          </cell>
          <cell r="N357" t="str">
            <v>Kurang</v>
          </cell>
          <cell r="O357" t="str">
            <v>Kurang</v>
          </cell>
          <cell r="P357" t="e">
            <v>#DIV/0!</v>
          </cell>
          <cell r="Q357" t="e">
            <v>#DIV/0!</v>
          </cell>
          <cell r="R357" t="e">
            <v>#DIV/0!</v>
          </cell>
          <cell r="S357" t="e">
            <v>#DIV/0!</v>
          </cell>
          <cell r="T357" t="e">
            <v>#DIV/0!</v>
          </cell>
          <cell r="U357" t="e">
            <v>#DIV/0!</v>
          </cell>
          <cell r="V357" t="e">
            <v>#DIV/0!</v>
          </cell>
          <cell r="W357" t="e">
            <v>#DIV/0!</v>
          </cell>
          <cell r="X357" t="e">
            <v>#DIV/0!</v>
          </cell>
          <cell r="Y357" t="e">
            <v>#DIV/0!</v>
          </cell>
          <cell r="Z357" t="e">
            <v>#DIV/0!</v>
          </cell>
          <cell r="AA357" t="e">
            <v>#DIV/0!</v>
          </cell>
          <cell r="AB357" t="e">
            <v>#DIV/0!</v>
          </cell>
          <cell r="AC357" t="e">
            <v>#DIV/0!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</row>
        <row r="358">
          <cell r="A358">
            <v>351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 t="str">
            <v>Kurang</v>
          </cell>
          <cell r="M358" t="str">
            <v>Kurang</v>
          </cell>
          <cell r="N358" t="str">
            <v>Kurang</v>
          </cell>
          <cell r="O358" t="str">
            <v>Kurang</v>
          </cell>
          <cell r="P358" t="e">
            <v>#DIV/0!</v>
          </cell>
          <cell r="Q358" t="e">
            <v>#DIV/0!</v>
          </cell>
          <cell r="R358" t="e">
            <v>#DIV/0!</v>
          </cell>
          <cell r="S358" t="e">
            <v>#DIV/0!</v>
          </cell>
          <cell r="T358" t="e">
            <v>#DIV/0!</v>
          </cell>
          <cell r="U358" t="e">
            <v>#DIV/0!</v>
          </cell>
          <cell r="V358" t="e">
            <v>#DIV/0!</v>
          </cell>
          <cell r="W358" t="e">
            <v>#DIV/0!</v>
          </cell>
          <cell r="X358" t="e">
            <v>#DIV/0!</v>
          </cell>
          <cell r="Y358" t="e">
            <v>#DIV/0!</v>
          </cell>
          <cell r="Z358" t="e">
            <v>#DIV/0!</v>
          </cell>
          <cell r="AA358" t="e">
            <v>#DIV/0!</v>
          </cell>
          <cell r="AB358" t="e">
            <v>#DIV/0!</v>
          </cell>
          <cell r="AC358" t="e">
            <v>#DIV/0!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</row>
        <row r="359">
          <cell r="A359">
            <v>352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 t="str">
            <v>Kurang</v>
          </cell>
          <cell r="M359" t="str">
            <v>Kurang</v>
          </cell>
          <cell r="N359" t="str">
            <v>Kurang</v>
          </cell>
          <cell r="O359" t="str">
            <v>Kurang</v>
          </cell>
          <cell r="P359" t="e">
            <v>#DIV/0!</v>
          </cell>
          <cell r="Q359" t="e">
            <v>#DIV/0!</v>
          </cell>
          <cell r="R359" t="e">
            <v>#DIV/0!</v>
          </cell>
          <cell r="S359" t="e">
            <v>#DIV/0!</v>
          </cell>
          <cell r="T359" t="e">
            <v>#DIV/0!</v>
          </cell>
          <cell r="U359" t="e">
            <v>#DIV/0!</v>
          </cell>
          <cell r="V359" t="e">
            <v>#DIV/0!</v>
          </cell>
          <cell r="W359" t="e">
            <v>#DIV/0!</v>
          </cell>
          <cell r="X359" t="e">
            <v>#DIV/0!</v>
          </cell>
          <cell r="Y359" t="e">
            <v>#DIV/0!</v>
          </cell>
          <cell r="Z359" t="e">
            <v>#DIV/0!</v>
          </cell>
          <cell r="AA359" t="e">
            <v>#DIV/0!</v>
          </cell>
          <cell r="AB359" t="e">
            <v>#DIV/0!</v>
          </cell>
          <cell r="AC359" t="e">
            <v>#DIV/0!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</row>
        <row r="360">
          <cell r="A360">
            <v>353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 t="str">
            <v>Kurang</v>
          </cell>
          <cell r="M360" t="str">
            <v>Kurang</v>
          </cell>
          <cell r="N360" t="str">
            <v>Kurang</v>
          </cell>
          <cell r="O360" t="str">
            <v>Kurang</v>
          </cell>
          <cell r="P360" t="e">
            <v>#DIV/0!</v>
          </cell>
          <cell r="Q360" t="e">
            <v>#DIV/0!</v>
          </cell>
          <cell r="R360" t="e">
            <v>#DIV/0!</v>
          </cell>
          <cell r="S360" t="e">
            <v>#DIV/0!</v>
          </cell>
          <cell r="T360" t="e">
            <v>#DIV/0!</v>
          </cell>
          <cell r="U360" t="e">
            <v>#DIV/0!</v>
          </cell>
          <cell r="V360" t="e">
            <v>#DIV/0!</v>
          </cell>
          <cell r="W360" t="e">
            <v>#DIV/0!</v>
          </cell>
          <cell r="X360" t="e">
            <v>#DIV/0!</v>
          </cell>
          <cell r="Y360" t="e">
            <v>#DIV/0!</v>
          </cell>
          <cell r="Z360" t="e">
            <v>#DIV/0!</v>
          </cell>
          <cell r="AA360" t="e">
            <v>#DIV/0!</v>
          </cell>
          <cell r="AB360" t="e">
            <v>#DIV/0!</v>
          </cell>
          <cell r="AC360" t="e">
            <v>#DIV/0!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</row>
        <row r="361">
          <cell r="A361">
            <v>354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 t="str">
            <v>Kurang</v>
          </cell>
          <cell r="M361" t="str">
            <v>Kurang</v>
          </cell>
          <cell r="N361" t="str">
            <v>Kurang</v>
          </cell>
          <cell r="O361" t="str">
            <v>Kurang</v>
          </cell>
          <cell r="P361" t="e">
            <v>#DIV/0!</v>
          </cell>
          <cell r="Q361" t="e">
            <v>#DIV/0!</v>
          </cell>
          <cell r="R361" t="e">
            <v>#DIV/0!</v>
          </cell>
          <cell r="S361" t="e">
            <v>#DIV/0!</v>
          </cell>
          <cell r="T361" t="e">
            <v>#DIV/0!</v>
          </cell>
          <cell r="U361" t="e">
            <v>#DIV/0!</v>
          </cell>
          <cell r="V361" t="e">
            <v>#DIV/0!</v>
          </cell>
          <cell r="W361" t="e">
            <v>#DIV/0!</v>
          </cell>
          <cell r="X361" t="e">
            <v>#DIV/0!</v>
          </cell>
          <cell r="Y361" t="e">
            <v>#DIV/0!</v>
          </cell>
          <cell r="Z361" t="e">
            <v>#DIV/0!</v>
          </cell>
          <cell r="AA361" t="e">
            <v>#DIV/0!</v>
          </cell>
          <cell r="AB361" t="e">
            <v>#DIV/0!</v>
          </cell>
          <cell r="AC361" t="e">
            <v>#DIV/0!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</row>
        <row r="362">
          <cell r="A362">
            <v>355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 t="str">
            <v>Kurang</v>
          </cell>
          <cell r="M362" t="str">
            <v>Kurang</v>
          </cell>
          <cell r="N362" t="str">
            <v>Kurang</v>
          </cell>
          <cell r="O362" t="str">
            <v>Kurang</v>
          </cell>
          <cell r="P362" t="e">
            <v>#DIV/0!</v>
          </cell>
          <cell r="Q362" t="e">
            <v>#DIV/0!</v>
          </cell>
          <cell r="R362" t="e">
            <v>#DIV/0!</v>
          </cell>
          <cell r="S362" t="e">
            <v>#DIV/0!</v>
          </cell>
          <cell r="T362" t="e">
            <v>#DIV/0!</v>
          </cell>
          <cell r="U362" t="e">
            <v>#DIV/0!</v>
          </cell>
          <cell r="V362" t="e">
            <v>#DIV/0!</v>
          </cell>
          <cell r="W362" t="e">
            <v>#DIV/0!</v>
          </cell>
          <cell r="X362" t="e">
            <v>#DIV/0!</v>
          </cell>
          <cell r="Y362" t="e">
            <v>#DIV/0!</v>
          </cell>
          <cell r="Z362" t="e">
            <v>#DIV/0!</v>
          </cell>
          <cell r="AA362" t="e">
            <v>#DIV/0!</v>
          </cell>
          <cell r="AB362" t="e">
            <v>#DIV/0!</v>
          </cell>
          <cell r="AC362" t="e">
            <v>#DIV/0!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</row>
        <row r="363">
          <cell r="A363">
            <v>356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 t="str">
            <v>Kurang</v>
          </cell>
          <cell r="M363" t="str">
            <v>Kurang</v>
          </cell>
          <cell r="N363" t="str">
            <v>Kurang</v>
          </cell>
          <cell r="O363" t="str">
            <v>Kurang</v>
          </cell>
          <cell r="P363" t="e">
            <v>#DIV/0!</v>
          </cell>
          <cell r="Q363" t="e">
            <v>#DIV/0!</v>
          </cell>
          <cell r="R363" t="e">
            <v>#DIV/0!</v>
          </cell>
          <cell r="S363" t="e">
            <v>#DIV/0!</v>
          </cell>
          <cell r="T363" t="e">
            <v>#DIV/0!</v>
          </cell>
          <cell r="U363" t="e">
            <v>#DIV/0!</v>
          </cell>
          <cell r="V363" t="e">
            <v>#DIV/0!</v>
          </cell>
          <cell r="W363" t="e">
            <v>#DIV/0!</v>
          </cell>
          <cell r="X363" t="e">
            <v>#DIV/0!</v>
          </cell>
          <cell r="Y363" t="e">
            <v>#DIV/0!</v>
          </cell>
          <cell r="Z363" t="e">
            <v>#DIV/0!</v>
          </cell>
          <cell r="AA363" t="e">
            <v>#DIV/0!</v>
          </cell>
          <cell r="AB363" t="e">
            <v>#DIV/0!</v>
          </cell>
          <cell r="AC363" t="e">
            <v>#DIV/0!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</row>
        <row r="364">
          <cell r="A364">
            <v>357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 t="str">
            <v>Kurang</v>
          </cell>
          <cell r="M364" t="str">
            <v>Kurang</v>
          </cell>
          <cell r="N364" t="str">
            <v>Kurang</v>
          </cell>
          <cell r="O364" t="str">
            <v>Kurang</v>
          </cell>
          <cell r="P364" t="e">
            <v>#DIV/0!</v>
          </cell>
          <cell r="Q364" t="e">
            <v>#DIV/0!</v>
          </cell>
          <cell r="R364" t="e">
            <v>#DIV/0!</v>
          </cell>
          <cell r="S364" t="e">
            <v>#DIV/0!</v>
          </cell>
          <cell r="T364" t="e">
            <v>#DIV/0!</v>
          </cell>
          <cell r="U364" t="e">
            <v>#DIV/0!</v>
          </cell>
          <cell r="V364" t="e">
            <v>#DIV/0!</v>
          </cell>
          <cell r="W364" t="e">
            <v>#DIV/0!</v>
          </cell>
          <cell r="X364" t="e">
            <v>#DIV/0!</v>
          </cell>
          <cell r="Y364" t="e">
            <v>#DIV/0!</v>
          </cell>
          <cell r="Z364" t="e">
            <v>#DIV/0!</v>
          </cell>
          <cell r="AA364" t="e">
            <v>#DIV/0!</v>
          </cell>
          <cell r="AB364" t="e">
            <v>#DIV/0!</v>
          </cell>
          <cell r="AC364" t="e">
            <v>#DIV/0!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</row>
        <row r="365">
          <cell r="A365">
            <v>358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 t="str">
            <v>Kurang</v>
          </cell>
          <cell r="M365" t="str">
            <v>Kurang</v>
          </cell>
          <cell r="N365" t="str">
            <v>Kurang</v>
          </cell>
          <cell r="O365" t="str">
            <v>Kurang</v>
          </cell>
          <cell r="P365" t="e">
            <v>#DIV/0!</v>
          </cell>
          <cell r="Q365" t="e">
            <v>#DIV/0!</v>
          </cell>
          <cell r="R365" t="e">
            <v>#DIV/0!</v>
          </cell>
          <cell r="S365" t="e">
            <v>#DIV/0!</v>
          </cell>
          <cell r="T365" t="e">
            <v>#DIV/0!</v>
          </cell>
          <cell r="U365" t="e">
            <v>#DIV/0!</v>
          </cell>
          <cell r="V365" t="e">
            <v>#DIV/0!</v>
          </cell>
          <cell r="W365" t="e">
            <v>#DIV/0!</v>
          </cell>
          <cell r="X365" t="e">
            <v>#DIV/0!</v>
          </cell>
          <cell r="Y365" t="e">
            <v>#DIV/0!</v>
          </cell>
          <cell r="Z365" t="e">
            <v>#DIV/0!</v>
          </cell>
          <cell r="AA365" t="e">
            <v>#DIV/0!</v>
          </cell>
          <cell r="AB365" t="e">
            <v>#DIV/0!</v>
          </cell>
          <cell r="AC365" t="e">
            <v>#DIV/0!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</row>
        <row r="366">
          <cell r="A366">
            <v>359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 t="str">
            <v>Kurang</v>
          </cell>
          <cell r="M366" t="str">
            <v>Kurang</v>
          </cell>
          <cell r="N366" t="str">
            <v>Kurang</v>
          </cell>
          <cell r="O366" t="str">
            <v>Kurang</v>
          </cell>
          <cell r="P366" t="e">
            <v>#DIV/0!</v>
          </cell>
          <cell r="Q366" t="e">
            <v>#DIV/0!</v>
          </cell>
          <cell r="R366" t="e">
            <v>#DIV/0!</v>
          </cell>
          <cell r="S366" t="e">
            <v>#DIV/0!</v>
          </cell>
          <cell r="T366" t="e">
            <v>#DIV/0!</v>
          </cell>
          <cell r="U366" t="e">
            <v>#DIV/0!</v>
          </cell>
          <cell r="V366" t="e">
            <v>#DIV/0!</v>
          </cell>
          <cell r="W366" t="e">
            <v>#DIV/0!</v>
          </cell>
          <cell r="X366" t="e">
            <v>#DIV/0!</v>
          </cell>
          <cell r="Y366" t="e">
            <v>#DIV/0!</v>
          </cell>
          <cell r="Z366" t="e">
            <v>#DIV/0!</v>
          </cell>
          <cell r="AA366" t="e">
            <v>#DIV/0!</v>
          </cell>
          <cell r="AB366" t="e">
            <v>#DIV/0!</v>
          </cell>
          <cell r="AC366" t="e">
            <v>#DIV/0!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</row>
        <row r="367">
          <cell r="A367">
            <v>360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 t="str">
            <v>Kurang</v>
          </cell>
          <cell r="M367" t="str">
            <v>Kurang</v>
          </cell>
          <cell r="N367" t="str">
            <v>Kurang</v>
          </cell>
          <cell r="O367" t="str">
            <v>Kurang</v>
          </cell>
          <cell r="P367" t="e">
            <v>#DIV/0!</v>
          </cell>
          <cell r="Q367" t="e">
            <v>#DIV/0!</v>
          </cell>
          <cell r="R367" t="e">
            <v>#DIV/0!</v>
          </cell>
          <cell r="S367" t="e">
            <v>#DIV/0!</v>
          </cell>
          <cell r="T367" t="e">
            <v>#DIV/0!</v>
          </cell>
          <cell r="U367" t="e">
            <v>#DIV/0!</v>
          </cell>
          <cell r="V367" t="e">
            <v>#DIV/0!</v>
          </cell>
          <cell r="W367" t="e">
            <v>#DIV/0!</v>
          </cell>
          <cell r="X367" t="e">
            <v>#DIV/0!</v>
          </cell>
          <cell r="Y367" t="e">
            <v>#DIV/0!</v>
          </cell>
          <cell r="Z367" t="e">
            <v>#DIV/0!</v>
          </cell>
          <cell r="AA367" t="e">
            <v>#DIV/0!</v>
          </cell>
          <cell r="AB367" t="e">
            <v>#DIV/0!</v>
          </cell>
          <cell r="AC367" t="e">
            <v>#DIV/0!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</row>
        <row r="368">
          <cell r="A368">
            <v>361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 t="str">
            <v>Kurang</v>
          </cell>
          <cell r="M368" t="str">
            <v>Kurang</v>
          </cell>
          <cell r="N368" t="str">
            <v>Kurang</v>
          </cell>
          <cell r="O368" t="str">
            <v>Kurang</v>
          </cell>
          <cell r="P368" t="e">
            <v>#DIV/0!</v>
          </cell>
          <cell r="Q368" t="e">
            <v>#DIV/0!</v>
          </cell>
          <cell r="R368" t="e">
            <v>#DIV/0!</v>
          </cell>
          <cell r="S368" t="e">
            <v>#DIV/0!</v>
          </cell>
          <cell r="T368" t="e">
            <v>#DIV/0!</v>
          </cell>
          <cell r="U368" t="e">
            <v>#DIV/0!</v>
          </cell>
          <cell r="V368" t="e">
            <v>#DIV/0!</v>
          </cell>
          <cell r="W368" t="e">
            <v>#DIV/0!</v>
          </cell>
          <cell r="X368" t="e">
            <v>#DIV/0!</v>
          </cell>
          <cell r="Y368" t="e">
            <v>#DIV/0!</v>
          </cell>
          <cell r="Z368" t="e">
            <v>#DIV/0!</v>
          </cell>
          <cell r="AA368" t="e">
            <v>#DIV/0!</v>
          </cell>
          <cell r="AB368" t="e">
            <v>#DIV/0!</v>
          </cell>
          <cell r="AC368" t="e">
            <v>#DIV/0!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</row>
        <row r="369">
          <cell r="A369">
            <v>362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 t="str">
            <v>Kurang</v>
          </cell>
          <cell r="M369" t="str">
            <v>Kurang</v>
          </cell>
          <cell r="N369" t="str">
            <v>Kurang</v>
          </cell>
          <cell r="O369" t="str">
            <v>Kurang</v>
          </cell>
          <cell r="P369" t="e">
            <v>#DIV/0!</v>
          </cell>
          <cell r="Q369" t="e">
            <v>#DIV/0!</v>
          </cell>
          <cell r="R369" t="e">
            <v>#DIV/0!</v>
          </cell>
          <cell r="S369" t="e">
            <v>#DIV/0!</v>
          </cell>
          <cell r="T369" t="e">
            <v>#DIV/0!</v>
          </cell>
          <cell r="U369" t="e">
            <v>#DIV/0!</v>
          </cell>
          <cell r="V369" t="e">
            <v>#DIV/0!</v>
          </cell>
          <cell r="W369" t="e">
            <v>#DIV/0!</v>
          </cell>
          <cell r="X369" t="e">
            <v>#DIV/0!</v>
          </cell>
          <cell r="Y369" t="e">
            <v>#DIV/0!</v>
          </cell>
          <cell r="Z369" t="e">
            <v>#DIV/0!</v>
          </cell>
          <cell r="AA369" t="e">
            <v>#DIV/0!</v>
          </cell>
          <cell r="AB369" t="e">
            <v>#DIV/0!</v>
          </cell>
          <cell r="AC369" t="e">
            <v>#DIV/0!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</row>
        <row r="370">
          <cell r="A370">
            <v>363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 t="str">
            <v>Kurang</v>
          </cell>
          <cell r="M370" t="str">
            <v>Kurang</v>
          </cell>
          <cell r="N370" t="str">
            <v>Kurang</v>
          </cell>
          <cell r="O370" t="str">
            <v>Kurang</v>
          </cell>
          <cell r="P370" t="e">
            <v>#DIV/0!</v>
          </cell>
          <cell r="Q370" t="e">
            <v>#DIV/0!</v>
          </cell>
          <cell r="R370" t="e">
            <v>#DIV/0!</v>
          </cell>
          <cell r="S370" t="e">
            <v>#DIV/0!</v>
          </cell>
          <cell r="T370" t="e">
            <v>#DIV/0!</v>
          </cell>
          <cell r="U370" t="e">
            <v>#DIV/0!</v>
          </cell>
          <cell r="V370" t="e">
            <v>#DIV/0!</v>
          </cell>
          <cell r="W370" t="e">
            <v>#DIV/0!</v>
          </cell>
          <cell r="X370" t="e">
            <v>#DIV/0!</v>
          </cell>
          <cell r="Y370" t="e">
            <v>#DIV/0!</v>
          </cell>
          <cell r="Z370" t="e">
            <v>#DIV/0!</v>
          </cell>
          <cell r="AA370" t="e">
            <v>#DIV/0!</v>
          </cell>
          <cell r="AB370" t="e">
            <v>#DIV/0!</v>
          </cell>
          <cell r="AC370" t="e">
            <v>#DIV/0!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</row>
        <row r="371">
          <cell r="A371">
            <v>364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 t="str">
            <v>Kurang</v>
          </cell>
          <cell r="M371" t="str">
            <v>Kurang</v>
          </cell>
          <cell r="N371" t="str">
            <v>Kurang</v>
          </cell>
          <cell r="O371" t="str">
            <v>Kurang</v>
          </cell>
          <cell r="P371" t="e">
            <v>#DIV/0!</v>
          </cell>
          <cell r="Q371" t="e">
            <v>#DIV/0!</v>
          </cell>
          <cell r="R371" t="e">
            <v>#DIV/0!</v>
          </cell>
          <cell r="S371" t="e">
            <v>#DIV/0!</v>
          </cell>
          <cell r="T371" t="e">
            <v>#DIV/0!</v>
          </cell>
          <cell r="U371" t="e">
            <v>#DIV/0!</v>
          </cell>
          <cell r="V371" t="e">
            <v>#DIV/0!</v>
          </cell>
          <cell r="W371" t="e">
            <v>#DIV/0!</v>
          </cell>
          <cell r="X371" t="e">
            <v>#DIV/0!</v>
          </cell>
          <cell r="Y371" t="e">
            <v>#DIV/0!</v>
          </cell>
          <cell r="Z371" t="e">
            <v>#DIV/0!</v>
          </cell>
          <cell r="AA371" t="e">
            <v>#DIV/0!</v>
          </cell>
          <cell r="AB371" t="e">
            <v>#DIV/0!</v>
          </cell>
          <cell r="AC371" t="e">
            <v>#DIV/0!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</row>
        <row r="372">
          <cell r="A372">
            <v>365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 t="str">
            <v>Kurang</v>
          </cell>
          <cell r="M372" t="str">
            <v>Kurang</v>
          </cell>
          <cell r="N372" t="str">
            <v>Kurang</v>
          </cell>
          <cell r="O372" t="str">
            <v>Kurang</v>
          </cell>
          <cell r="P372" t="e">
            <v>#DIV/0!</v>
          </cell>
          <cell r="Q372" t="e">
            <v>#DIV/0!</v>
          </cell>
          <cell r="R372" t="e">
            <v>#DIV/0!</v>
          </cell>
          <cell r="S372" t="e">
            <v>#DIV/0!</v>
          </cell>
          <cell r="T372" t="e">
            <v>#DIV/0!</v>
          </cell>
          <cell r="U372" t="e">
            <v>#DIV/0!</v>
          </cell>
          <cell r="V372" t="e">
            <v>#DIV/0!</v>
          </cell>
          <cell r="W372" t="e">
            <v>#DIV/0!</v>
          </cell>
          <cell r="X372" t="e">
            <v>#DIV/0!</v>
          </cell>
          <cell r="Y372" t="e">
            <v>#DIV/0!</v>
          </cell>
          <cell r="Z372" t="e">
            <v>#DIV/0!</v>
          </cell>
          <cell r="AA372" t="e">
            <v>#DIV/0!</v>
          </cell>
          <cell r="AB372" t="e">
            <v>#DIV/0!</v>
          </cell>
          <cell r="AC372" t="e">
            <v>#DIV/0!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</row>
        <row r="373">
          <cell r="A373">
            <v>366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 t="str">
            <v>Kurang</v>
          </cell>
          <cell r="M373" t="str">
            <v>Kurang</v>
          </cell>
          <cell r="N373" t="str">
            <v>Kurang</v>
          </cell>
          <cell r="O373" t="str">
            <v>Kurang</v>
          </cell>
          <cell r="P373" t="e">
            <v>#DIV/0!</v>
          </cell>
          <cell r="Q373" t="e">
            <v>#DIV/0!</v>
          </cell>
          <cell r="R373" t="e">
            <v>#DIV/0!</v>
          </cell>
          <cell r="S373" t="e">
            <v>#DIV/0!</v>
          </cell>
          <cell r="T373" t="e">
            <v>#DIV/0!</v>
          </cell>
          <cell r="U373" t="e">
            <v>#DIV/0!</v>
          </cell>
          <cell r="V373" t="e">
            <v>#DIV/0!</v>
          </cell>
          <cell r="W373" t="e">
            <v>#DIV/0!</v>
          </cell>
          <cell r="X373" t="e">
            <v>#DIV/0!</v>
          </cell>
          <cell r="Y373" t="e">
            <v>#DIV/0!</v>
          </cell>
          <cell r="Z373" t="e">
            <v>#DIV/0!</v>
          </cell>
          <cell r="AA373" t="e">
            <v>#DIV/0!</v>
          </cell>
          <cell r="AB373" t="e">
            <v>#DIV/0!</v>
          </cell>
          <cell r="AC373" t="e">
            <v>#DIV/0!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</row>
        <row r="374">
          <cell r="A374">
            <v>367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 t="str">
            <v>Kurang</v>
          </cell>
          <cell r="M374" t="str">
            <v>Kurang</v>
          </cell>
          <cell r="N374" t="str">
            <v>Kurang</v>
          </cell>
          <cell r="O374" t="str">
            <v>Kurang</v>
          </cell>
          <cell r="P374" t="e">
            <v>#DIV/0!</v>
          </cell>
          <cell r="Q374" t="e">
            <v>#DIV/0!</v>
          </cell>
          <cell r="R374" t="e">
            <v>#DIV/0!</v>
          </cell>
          <cell r="S374" t="e">
            <v>#DIV/0!</v>
          </cell>
          <cell r="T374" t="e">
            <v>#DIV/0!</v>
          </cell>
          <cell r="U374" t="e">
            <v>#DIV/0!</v>
          </cell>
          <cell r="V374" t="e">
            <v>#DIV/0!</v>
          </cell>
          <cell r="W374" t="e">
            <v>#DIV/0!</v>
          </cell>
          <cell r="X374" t="e">
            <v>#DIV/0!</v>
          </cell>
          <cell r="Y374" t="e">
            <v>#DIV/0!</v>
          </cell>
          <cell r="Z374" t="e">
            <v>#DIV/0!</v>
          </cell>
          <cell r="AA374" t="e">
            <v>#DIV/0!</v>
          </cell>
          <cell r="AB374" t="e">
            <v>#DIV/0!</v>
          </cell>
          <cell r="AC374" t="e">
            <v>#DIV/0!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</row>
        <row r="375">
          <cell r="A375">
            <v>368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 t="str">
            <v>Kurang</v>
          </cell>
          <cell r="M375" t="str">
            <v>Kurang</v>
          </cell>
          <cell r="N375" t="str">
            <v>Kurang</v>
          </cell>
          <cell r="O375" t="str">
            <v>Kurang</v>
          </cell>
          <cell r="P375" t="e">
            <v>#DIV/0!</v>
          </cell>
          <cell r="Q375" t="e">
            <v>#DIV/0!</v>
          </cell>
          <cell r="R375" t="e">
            <v>#DIV/0!</v>
          </cell>
          <cell r="S375" t="e">
            <v>#DIV/0!</v>
          </cell>
          <cell r="T375" t="e">
            <v>#DIV/0!</v>
          </cell>
          <cell r="U375" t="e">
            <v>#DIV/0!</v>
          </cell>
          <cell r="V375" t="e">
            <v>#DIV/0!</v>
          </cell>
          <cell r="W375" t="e">
            <v>#DIV/0!</v>
          </cell>
          <cell r="X375" t="e">
            <v>#DIV/0!</v>
          </cell>
          <cell r="Y375" t="e">
            <v>#DIV/0!</v>
          </cell>
          <cell r="Z375" t="e">
            <v>#DIV/0!</v>
          </cell>
          <cell r="AA375" t="e">
            <v>#DIV/0!</v>
          </cell>
          <cell r="AB375" t="e">
            <v>#DIV/0!</v>
          </cell>
          <cell r="AC375" t="e">
            <v>#DIV/0!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</row>
        <row r="376">
          <cell r="A376">
            <v>369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 t="str">
            <v>Kurang</v>
          </cell>
          <cell r="M376" t="str">
            <v>Kurang</v>
          </cell>
          <cell r="N376" t="str">
            <v>Kurang</v>
          </cell>
          <cell r="O376" t="str">
            <v>Kurang</v>
          </cell>
          <cell r="P376" t="e">
            <v>#DIV/0!</v>
          </cell>
          <cell r="Q376" t="e">
            <v>#DIV/0!</v>
          </cell>
          <cell r="R376" t="e">
            <v>#DIV/0!</v>
          </cell>
          <cell r="S376" t="e">
            <v>#DIV/0!</v>
          </cell>
          <cell r="T376" t="e">
            <v>#DIV/0!</v>
          </cell>
          <cell r="U376" t="e">
            <v>#DIV/0!</v>
          </cell>
          <cell r="V376" t="e">
            <v>#DIV/0!</v>
          </cell>
          <cell r="W376" t="e">
            <v>#DIV/0!</v>
          </cell>
          <cell r="X376" t="e">
            <v>#DIV/0!</v>
          </cell>
          <cell r="Y376" t="e">
            <v>#DIV/0!</v>
          </cell>
          <cell r="Z376" t="e">
            <v>#DIV/0!</v>
          </cell>
          <cell r="AA376" t="e">
            <v>#DIV/0!</v>
          </cell>
          <cell r="AB376" t="e">
            <v>#DIV/0!</v>
          </cell>
          <cell r="AC376" t="e">
            <v>#DIV/0!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</row>
        <row r="377">
          <cell r="A377">
            <v>370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 t="str">
            <v>Kurang</v>
          </cell>
          <cell r="M377" t="str">
            <v>Kurang</v>
          </cell>
          <cell r="N377" t="str">
            <v>Kurang</v>
          </cell>
          <cell r="O377" t="str">
            <v>Kurang</v>
          </cell>
          <cell r="P377" t="e">
            <v>#DIV/0!</v>
          </cell>
          <cell r="Q377" t="e">
            <v>#DIV/0!</v>
          </cell>
          <cell r="R377" t="e">
            <v>#DIV/0!</v>
          </cell>
          <cell r="S377" t="e">
            <v>#DIV/0!</v>
          </cell>
          <cell r="T377" t="e">
            <v>#DIV/0!</v>
          </cell>
          <cell r="U377" t="e">
            <v>#DIV/0!</v>
          </cell>
          <cell r="V377" t="e">
            <v>#DIV/0!</v>
          </cell>
          <cell r="W377" t="e">
            <v>#DIV/0!</v>
          </cell>
          <cell r="X377" t="e">
            <v>#DIV/0!</v>
          </cell>
          <cell r="Y377" t="e">
            <v>#DIV/0!</v>
          </cell>
          <cell r="Z377" t="e">
            <v>#DIV/0!</v>
          </cell>
          <cell r="AA377" t="e">
            <v>#DIV/0!</v>
          </cell>
          <cell r="AB377" t="e">
            <v>#DIV/0!</v>
          </cell>
          <cell r="AC377" t="e">
            <v>#DIV/0!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</row>
        <row r="378">
          <cell r="A378">
            <v>371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 t="str">
            <v>Kurang</v>
          </cell>
          <cell r="M378" t="str">
            <v>Kurang</v>
          </cell>
          <cell r="N378" t="str">
            <v>Kurang</v>
          </cell>
          <cell r="O378" t="str">
            <v>Kurang</v>
          </cell>
          <cell r="P378" t="e">
            <v>#DIV/0!</v>
          </cell>
          <cell r="Q378" t="e">
            <v>#DIV/0!</v>
          </cell>
          <cell r="R378" t="e">
            <v>#DIV/0!</v>
          </cell>
          <cell r="S378" t="e">
            <v>#DIV/0!</v>
          </cell>
          <cell r="T378" t="e">
            <v>#DIV/0!</v>
          </cell>
          <cell r="U378" t="e">
            <v>#DIV/0!</v>
          </cell>
          <cell r="V378" t="e">
            <v>#DIV/0!</v>
          </cell>
          <cell r="W378" t="e">
            <v>#DIV/0!</v>
          </cell>
          <cell r="X378" t="e">
            <v>#DIV/0!</v>
          </cell>
          <cell r="Y378" t="e">
            <v>#DIV/0!</v>
          </cell>
          <cell r="Z378" t="e">
            <v>#DIV/0!</v>
          </cell>
          <cell r="AA378" t="e">
            <v>#DIV/0!</v>
          </cell>
          <cell r="AB378" t="e">
            <v>#DIV/0!</v>
          </cell>
          <cell r="AC378" t="e">
            <v>#DIV/0!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</row>
        <row r="379">
          <cell r="A379">
            <v>372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 t="str">
            <v>Kurang</v>
          </cell>
          <cell r="M379" t="str">
            <v>Kurang</v>
          </cell>
          <cell r="N379" t="str">
            <v>Kurang</v>
          </cell>
          <cell r="O379" t="str">
            <v>Kurang</v>
          </cell>
          <cell r="P379" t="e">
            <v>#DIV/0!</v>
          </cell>
          <cell r="Q379" t="e">
            <v>#DIV/0!</v>
          </cell>
          <cell r="R379" t="e">
            <v>#DIV/0!</v>
          </cell>
          <cell r="S379" t="e">
            <v>#DIV/0!</v>
          </cell>
          <cell r="T379" t="e">
            <v>#DIV/0!</v>
          </cell>
          <cell r="U379" t="e">
            <v>#DIV/0!</v>
          </cell>
          <cell r="V379" t="e">
            <v>#DIV/0!</v>
          </cell>
          <cell r="W379" t="e">
            <v>#DIV/0!</v>
          </cell>
          <cell r="X379" t="e">
            <v>#DIV/0!</v>
          </cell>
          <cell r="Y379" t="e">
            <v>#DIV/0!</v>
          </cell>
          <cell r="Z379" t="e">
            <v>#DIV/0!</v>
          </cell>
          <cell r="AA379" t="e">
            <v>#DIV/0!</v>
          </cell>
          <cell r="AB379" t="e">
            <v>#DIV/0!</v>
          </cell>
          <cell r="AC379" t="e">
            <v>#DIV/0!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</row>
        <row r="380">
          <cell r="A380">
            <v>373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 t="str">
            <v>Kurang</v>
          </cell>
          <cell r="M380" t="str">
            <v>Kurang</v>
          </cell>
          <cell r="N380" t="str">
            <v>Kurang</v>
          </cell>
          <cell r="O380" t="str">
            <v>Kurang</v>
          </cell>
          <cell r="P380" t="e">
            <v>#DIV/0!</v>
          </cell>
          <cell r="Q380" t="e">
            <v>#DIV/0!</v>
          </cell>
          <cell r="R380" t="e">
            <v>#DIV/0!</v>
          </cell>
          <cell r="S380" t="e">
            <v>#DIV/0!</v>
          </cell>
          <cell r="T380" t="e">
            <v>#DIV/0!</v>
          </cell>
          <cell r="U380" t="e">
            <v>#DIV/0!</v>
          </cell>
          <cell r="V380" t="e">
            <v>#DIV/0!</v>
          </cell>
          <cell r="W380" t="e">
            <v>#DIV/0!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 t="e">
            <v>#DIV/0!</v>
          </cell>
          <cell r="AC380" t="e">
            <v>#DIV/0!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</row>
        <row r="381">
          <cell r="A381">
            <v>374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 t="str">
            <v>Kurang</v>
          </cell>
          <cell r="M381" t="str">
            <v>Kurang</v>
          </cell>
          <cell r="N381" t="str">
            <v>Kurang</v>
          </cell>
          <cell r="O381" t="str">
            <v>Kurang</v>
          </cell>
          <cell r="P381" t="e">
            <v>#DIV/0!</v>
          </cell>
          <cell r="Q381" t="e">
            <v>#DIV/0!</v>
          </cell>
          <cell r="R381" t="e">
            <v>#DIV/0!</v>
          </cell>
          <cell r="S381" t="e">
            <v>#DIV/0!</v>
          </cell>
          <cell r="T381" t="e">
            <v>#DIV/0!</v>
          </cell>
          <cell r="U381" t="e">
            <v>#DIV/0!</v>
          </cell>
          <cell r="V381" t="e">
            <v>#DIV/0!</v>
          </cell>
          <cell r="W381" t="e">
            <v>#DIV/0!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 t="e">
            <v>#DIV/0!</v>
          </cell>
          <cell r="AC381" t="e">
            <v>#DIV/0!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</row>
        <row r="382">
          <cell r="A382">
            <v>375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 t="str">
            <v>Kurang</v>
          </cell>
          <cell r="M382" t="str">
            <v>Kurang</v>
          </cell>
          <cell r="N382" t="str">
            <v>Kurang</v>
          </cell>
          <cell r="O382" t="str">
            <v>Kurang</v>
          </cell>
          <cell r="P382" t="e">
            <v>#DIV/0!</v>
          </cell>
          <cell r="Q382" t="e">
            <v>#DIV/0!</v>
          </cell>
          <cell r="R382" t="e">
            <v>#DIV/0!</v>
          </cell>
          <cell r="S382" t="e">
            <v>#DIV/0!</v>
          </cell>
          <cell r="T382" t="e">
            <v>#DIV/0!</v>
          </cell>
          <cell r="U382" t="e">
            <v>#DIV/0!</v>
          </cell>
          <cell r="V382" t="e">
            <v>#DIV/0!</v>
          </cell>
          <cell r="W382" t="e">
            <v>#DIV/0!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 t="e">
            <v>#DIV/0!</v>
          </cell>
          <cell r="AC382" t="e">
            <v>#DIV/0!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</row>
        <row r="383">
          <cell r="A383">
            <v>376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 t="str">
            <v>Kurang</v>
          </cell>
          <cell r="M383" t="str">
            <v>Kurang</v>
          </cell>
          <cell r="N383" t="str">
            <v>Kurang</v>
          </cell>
          <cell r="O383" t="str">
            <v>Kurang</v>
          </cell>
          <cell r="P383" t="e">
            <v>#DIV/0!</v>
          </cell>
          <cell r="Q383" t="e">
            <v>#DIV/0!</v>
          </cell>
          <cell r="R383" t="e">
            <v>#DIV/0!</v>
          </cell>
          <cell r="S383" t="e">
            <v>#DIV/0!</v>
          </cell>
          <cell r="T383" t="e">
            <v>#DIV/0!</v>
          </cell>
          <cell r="U383" t="e">
            <v>#DIV/0!</v>
          </cell>
          <cell r="V383" t="e">
            <v>#DIV/0!</v>
          </cell>
          <cell r="W383" t="e">
            <v>#DIV/0!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 t="e">
            <v>#DIV/0!</v>
          </cell>
          <cell r="AC383" t="e">
            <v>#DIV/0!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</row>
        <row r="384">
          <cell r="A384">
            <v>377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 t="str">
            <v>Kurang</v>
          </cell>
          <cell r="M384" t="str">
            <v>Kurang</v>
          </cell>
          <cell r="N384" t="str">
            <v>Kurang</v>
          </cell>
          <cell r="O384" t="str">
            <v>Kurang</v>
          </cell>
          <cell r="P384" t="e">
            <v>#DIV/0!</v>
          </cell>
          <cell r="Q384" t="e">
            <v>#DIV/0!</v>
          </cell>
          <cell r="R384" t="e">
            <v>#DIV/0!</v>
          </cell>
          <cell r="S384" t="e">
            <v>#DIV/0!</v>
          </cell>
          <cell r="T384" t="e">
            <v>#DIV/0!</v>
          </cell>
          <cell r="U384" t="e">
            <v>#DIV/0!</v>
          </cell>
          <cell r="V384" t="e">
            <v>#DIV/0!</v>
          </cell>
          <cell r="W384" t="e">
            <v>#DIV/0!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 t="e">
            <v>#DIV/0!</v>
          </cell>
          <cell r="AC384" t="e">
            <v>#DIV/0!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</row>
        <row r="385">
          <cell r="A385">
            <v>378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 t="str">
            <v>Kurang</v>
          </cell>
          <cell r="M385" t="str">
            <v>Kurang</v>
          </cell>
          <cell r="N385" t="str">
            <v>Kurang</v>
          </cell>
          <cell r="O385" t="str">
            <v>Kurang</v>
          </cell>
          <cell r="P385" t="e">
            <v>#DIV/0!</v>
          </cell>
          <cell r="Q385" t="e">
            <v>#DIV/0!</v>
          </cell>
          <cell r="R385" t="e">
            <v>#DIV/0!</v>
          </cell>
          <cell r="S385" t="e">
            <v>#DIV/0!</v>
          </cell>
          <cell r="T385" t="e">
            <v>#DIV/0!</v>
          </cell>
          <cell r="U385" t="e">
            <v>#DIV/0!</v>
          </cell>
          <cell r="V385" t="e">
            <v>#DIV/0!</v>
          </cell>
          <cell r="W385" t="e">
            <v>#DIV/0!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 t="e">
            <v>#DIV/0!</v>
          </cell>
          <cell r="AC385" t="e">
            <v>#DIV/0!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</row>
        <row r="386">
          <cell r="A386">
            <v>379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 t="str">
            <v>Kurang</v>
          </cell>
          <cell r="M386" t="str">
            <v>Kurang</v>
          </cell>
          <cell r="N386" t="str">
            <v>Kurang</v>
          </cell>
          <cell r="O386" t="str">
            <v>Kurang</v>
          </cell>
          <cell r="P386" t="e">
            <v>#DIV/0!</v>
          </cell>
          <cell r="Q386" t="e">
            <v>#DIV/0!</v>
          </cell>
          <cell r="R386" t="e">
            <v>#DIV/0!</v>
          </cell>
          <cell r="S386" t="e">
            <v>#DIV/0!</v>
          </cell>
          <cell r="T386" t="e">
            <v>#DIV/0!</v>
          </cell>
          <cell r="U386" t="e">
            <v>#DIV/0!</v>
          </cell>
          <cell r="V386" t="e">
            <v>#DIV/0!</v>
          </cell>
          <cell r="W386" t="e">
            <v>#DIV/0!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 t="e">
            <v>#DIV/0!</v>
          </cell>
          <cell r="AC386" t="e">
            <v>#DIV/0!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</row>
        <row r="387">
          <cell r="A387">
            <v>380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 t="str">
            <v>Kurang</v>
          </cell>
          <cell r="M387" t="str">
            <v>Kurang</v>
          </cell>
          <cell r="N387" t="str">
            <v>Kurang</v>
          </cell>
          <cell r="O387" t="str">
            <v>Kurang</v>
          </cell>
          <cell r="P387" t="e">
            <v>#DIV/0!</v>
          </cell>
          <cell r="Q387" t="e">
            <v>#DIV/0!</v>
          </cell>
          <cell r="R387" t="e">
            <v>#DIV/0!</v>
          </cell>
          <cell r="S387" t="e">
            <v>#DIV/0!</v>
          </cell>
          <cell r="T387" t="e">
            <v>#DIV/0!</v>
          </cell>
          <cell r="U387" t="e">
            <v>#DIV/0!</v>
          </cell>
          <cell r="V387" t="e">
            <v>#DIV/0!</v>
          </cell>
          <cell r="W387" t="e">
            <v>#DIV/0!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 t="e">
            <v>#DIV/0!</v>
          </cell>
          <cell r="AC387" t="e">
            <v>#DIV/0!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</row>
        <row r="388">
          <cell r="A388">
            <v>381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 t="str">
            <v>Kurang</v>
          </cell>
          <cell r="M388" t="str">
            <v>Kurang</v>
          </cell>
          <cell r="N388" t="str">
            <v>Kurang</v>
          </cell>
          <cell r="O388" t="str">
            <v>Kurang</v>
          </cell>
          <cell r="P388" t="e">
            <v>#DIV/0!</v>
          </cell>
          <cell r="Q388" t="e">
            <v>#DIV/0!</v>
          </cell>
          <cell r="R388" t="e">
            <v>#DIV/0!</v>
          </cell>
          <cell r="S388" t="e">
            <v>#DIV/0!</v>
          </cell>
          <cell r="T388" t="e">
            <v>#DIV/0!</v>
          </cell>
          <cell r="U388" t="e">
            <v>#DIV/0!</v>
          </cell>
          <cell r="V388" t="e">
            <v>#DIV/0!</v>
          </cell>
          <cell r="W388" t="e">
            <v>#DIV/0!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 t="e">
            <v>#DIV/0!</v>
          </cell>
          <cell r="AC388" t="e">
            <v>#DIV/0!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</row>
        <row r="389">
          <cell r="A389">
            <v>382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 t="str">
            <v>Kurang</v>
          </cell>
          <cell r="M389" t="str">
            <v>Kurang</v>
          </cell>
          <cell r="N389" t="str">
            <v>Kurang</v>
          </cell>
          <cell r="O389" t="str">
            <v>Kurang</v>
          </cell>
          <cell r="P389" t="e">
            <v>#DIV/0!</v>
          </cell>
          <cell r="Q389" t="e">
            <v>#DIV/0!</v>
          </cell>
          <cell r="R389" t="e">
            <v>#DIV/0!</v>
          </cell>
          <cell r="S389" t="e">
            <v>#DIV/0!</v>
          </cell>
          <cell r="T389" t="e">
            <v>#DIV/0!</v>
          </cell>
          <cell r="U389" t="e">
            <v>#DIV/0!</v>
          </cell>
          <cell r="V389" t="e">
            <v>#DIV/0!</v>
          </cell>
          <cell r="W389" t="e">
            <v>#DIV/0!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 t="e">
            <v>#DIV/0!</v>
          </cell>
          <cell r="AC389" t="e">
            <v>#DIV/0!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</row>
        <row r="390">
          <cell r="A390">
            <v>383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 t="str">
            <v>Kurang</v>
          </cell>
          <cell r="M390" t="str">
            <v>Kurang</v>
          </cell>
          <cell r="N390" t="str">
            <v>Kurang</v>
          </cell>
          <cell r="O390" t="str">
            <v>Kurang</v>
          </cell>
          <cell r="P390" t="e">
            <v>#DIV/0!</v>
          </cell>
          <cell r="Q390" t="e">
            <v>#DIV/0!</v>
          </cell>
          <cell r="R390" t="e">
            <v>#DIV/0!</v>
          </cell>
          <cell r="S390" t="e">
            <v>#DIV/0!</v>
          </cell>
          <cell r="T390" t="e">
            <v>#DIV/0!</v>
          </cell>
          <cell r="U390" t="e">
            <v>#DIV/0!</v>
          </cell>
          <cell r="V390" t="e">
            <v>#DIV/0!</v>
          </cell>
          <cell r="W390" t="e">
            <v>#DIV/0!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 t="e">
            <v>#DIV/0!</v>
          </cell>
          <cell r="AC390" t="e">
            <v>#DIV/0!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</row>
        <row r="391">
          <cell r="A391">
            <v>384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 t="str">
            <v>Kurang</v>
          </cell>
          <cell r="M391" t="str">
            <v>Kurang</v>
          </cell>
          <cell r="N391" t="str">
            <v>Kurang</v>
          </cell>
          <cell r="O391" t="str">
            <v>Kurang</v>
          </cell>
          <cell r="P391" t="e">
            <v>#DIV/0!</v>
          </cell>
          <cell r="Q391" t="e">
            <v>#DIV/0!</v>
          </cell>
          <cell r="R391" t="e">
            <v>#DIV/0!</v>
          </cell>
          <cell r="S391" t="e">
            <v>#DIV/0!</v>
          </cell>
          <cell r="T391" t="e">
            <v>#DIV/0!</v>
          </cell>
          <cell r="U391" t="e">
            <v>#DIV/0!</v>
          </cell>
          <cell r="V391" t="e">
            <v>#DIV/0!</v>
          </cell>
          <cell r="W391" t="e">
            <v>#DIV/0!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 t="e">
            <v>#DIV/0!</v>
          </cell>
          <cell r="AC391" t="e">
            <v>#DIV/0!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</row>
        <row r="392">
          <cell r="A392">
            <v>385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 t="str">
            <v>Kurang</v>
          </cell>
          <cell r="M392" t="str">
            <v>Kurang</v>
          </cell>
          <cell r="N392" t="str">
            <v>Kurang</v>
          </cell>
          <cell r="O392" t="str">
            <v>Kurang</v>
          </cell>
          <cell r="P392" t="e">
            <v>#DIV/0!</v>
          </cell>
          <cell r="Q392" t="e">
            <v>#DIV/0!</v>
          </cell>
          <cell r="R392" t="e">
            <v>#DIV/0!</v>
          </cell>
          <cell r="S392" t="e">
            <v>#DIV/0!</v>
          </cell>
          <cell r="T392" t="e">
            <v>#DIV/0!</v>
          </cell>
          <cell r="U392" t="e">
            <v>#DIV/0!</v>
          </cell>
          <cell r="V392" t="e">
            <v>#DIV/0!</v>
          </cell>
          <cell r="W392" t="e">
            <v>#DIV/0!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 t="e">
            <v>#DIV/0!</v>
          </cell>
          <cell r="AC392" t="e">
            <v>#DIV/0!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</row>
        <row r="393">
          <cell r="A393">
            <v>386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 t="str">
            <v>Kurang</v>
          </cell>
          <cell r="M393" t="str">
            <v>Kurang</v>
          </cell>
          <cell r="N393" t="str">
            <v>Kurang</v>
          </cell>
          <cell r="O393" t="str">
            <v>Kurang</v>
          </cell>
          <cell r="P393" t="e">
            <v>#DIV/0!</v>
          </cell>
          <cell r="Q393" t="e">
            <v>#DIV/0!</v>
          </cell>
          <cell r="R393" t="e">
            <v>#DIV/0!</v>
          </cell>
          <cell r="S393" t="e">
            <v>#DIV/0!</v>
          </cell>
          <cell r="T393" t="e">
            <v>#DIV/0!</v>
          </cell>
          <cell r="U393" t="e">
            <v>#DIV/0!</v>
          </cell>
          <cell r="V393" t="e">
            <v>#DIV/0!</v>
          </cell>
          <cell r="W393" t="e">
            <v>#DIV/0!</v>
          </cell>
          <cell r="X393" t="e">
            <v>#DIV/0!</v>
          </cell>
          <cell r="Y393" t="e">
            <v>#DIV/0!</v>
          </cell>
          <cell r="Z393" t="e">
            <v>#DIV/0!</v>
          </cell>
          <cell r="AA393" t="e">
            <v>#DIV/0!</v>
          </cell>
          <cell r="AB393" t="e">
            <v>#DIV/0!</v>
          </cell>
          <cell r="AC393" t="e">
            <v>#DIV/0!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</row>
        <row r="394">
          <cell r="A394">
            <v>387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 t="str">
            <v>Kurang</v>
          </cell>
          <cell r="M394" t="str">
            <v>Kurang</v>
          </cell>
          <cell r="N394" t="str">
            <v>Kurang</v>
          </cell>
          <cell r="O394" t="str">
            <v>Kurang</v>
          </cell>
          <cell r="P394" t="e">
            <v>#DIV/0!</v>
          </cell>
          <cell r="Q394" t="e">
            <v>#DIV/0!</v>
          </cell>
          <cell r="R394" t="e">
            <v>#DIV/0!</v>
          </cell>
          <cell r="S394" t="e">
            <v>#DIV/0!</v>
          </cell>
          <cell r="T394" t="e">
            <v>#DIV/0!</v>
          </cell>
          <cell r="U394" t="e">
            <v>#DIV/0!</v>
          </cell>
          <cell r="V394" t="e">
            <v>#DIV/0!</v>
          </cell>
          <cell r="W394" t="e">
            <v>#DIV/0!</v>
          </cell>
          <cell r="X394" t="e">
            <v>#DIV/0!</v>
          </cell>
          <cell r="Y394" t="e">
            <v>#DIV/0!</v>
          </cell>
          <cell r="Z394" t="e">
            <v>#DIV/0!</v>
          </cell>
          <cell r="AA394" t="e">
            <v>#DIV/0!</v>
          </cell>
          <cell r="AB394" t="e">
            <v>#DIV/0!</v>
          </cell>
          <cell r="AC394" t="e">
            <v>#DIV/0!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</row>
        <row r="395">
          <cell r="A395">
            <v>388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 t="str">
            <v>Kurang</v>
          </cell>
          <cell r="M395" t="str">
            <v>Kurang</v>
          </cell>
          <cell r="N395" t="str">
            <v>Kurang</v>
          </cell>
          <cell r="O395" t="str">
            <v>Kurang</v>
          </cell>
          <cell r="P395" t="e">
            <v>#DIV/0!</v>
          </cell>
          <cell r="Q395" t="e">
            <v>#DIV/0!</v>
          </cell>
          <cell r="R395" t="e">
            <v>#DIV/0!</v>
          </cell>
          <cell r="S395" t="e">
            <v>#DIV/0!</v>
          </cell>
          <cell r="T395" t="e">
            <v>#DIV/0!</v>
          </cell>
          <cell r="U395" t="e">
            <v>#DIV/0!</v>
          </cell>
          <cell r="V395" t="e">
            <v>#DIV/0!</v>
          </cell>
          <cell r="W395" t="e">
            <v>#DIV/0!</v>
          </cell>
          <cell r="X395" t="e">
            <v>#DIV/0!</v>
          </cell>
          <cell r="Y395" t="e">
            <v>#DIV/0!</v>
          </cell>
          <cell r="Z395" t="e">
            <v>#DIV/0!</v>
          </cell>
          <cell r="AA395" t="e">
            <v>#DIV/0!</v>
          </cell>
          <cell r="AB395" t="e">
            <v>#DIV/0!</v>
          </cell>
          <cell r="AC395" t="e">
            <v>#DIV/0!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</row>
        <row r="396">
          <cell r="A396">
            <v>389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 t="str">
            <v>Kurang</v>
          </cell>
          <cell r="M396" t="str">
            <v>Kurang</v>
          </cell>
          <cell r="N396" t="str">
            <v>Kurang</v>
          </cell>
          <cell r="O396" t="str">
            <v>Kurang</v>
          </cell>
          <cell r="P396" t="e">
            <v>#DIV/0!</v>
          </cell>
          <cell r="Q396" t="e">
            <v>#DIV/0!</v>
          </cell>
          <cell r="R396" t="e">
            <v>#DIV/0!</v>
          </cell>
          <cell r="S396" t="e">
            <v>#DIV/0!</v>
          </cell>
          <cell r="T396" t="e">
            <v>#DIV/0!</v>
          </cell>
          <cell r="U396" t="e">
            <v>#DIV/0!</v>
          </cell>
          <cell r="V396" t="e">
            <v>#DIV/0!</v>
          </cell>
          <cell r="W396" t="e">
            <v>#DIV/0!</v>
          </cell>
          <cell r="X396" t="e">
            <v>#DIV/0!</v>
          </cell>
          <cell r="Y396" t="e">
            <v>#DIV/0!</v>
          </cell>
          <cell r="Z396" t="e">
            <v>#DIV/0!</v>
          </cell>
          <cell r="AA396" t="e">
            <v>#DIV/0!</v>
          </cell>
          <cell r="AB396" t="e">
            <v>#DIV/0!</v>
          </cell>
          <cell r="AC396" t="e">
            <v>#DIV/0!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</row>
        <row r="397">
          <cell r="A397">
            <v>390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 t="str">
            <v>Kurang</v>
          </cell>
          <cell r="M397" t="str">
            <v>Kurang</v>
          </cell>
          <cell r="N397" t="str">
            <v>Kurang</v>
          </cell>
          <cell r="O397" t="str">
            <v>Kurang</v>
          </cell>
          <cell r="P397" t="e">
            <v>#DIV/0!</v>
          </cell>
          <cell r="Q397" t="e">
            <v>#DIV/0!</v>
          </cell>
          <cell r="R397" t="e">
            <v>#DIV/0!</v>
          </cell>
          <cell r="S397" t="e">
            <v>#DIV/0!</v>
          </cell>
          <cell r="T397" t="e">
            <v>#DIV/0!</v>
          </cell>
          <cell r="U397" t="e">
            <v>#DIV/0!</v>
          </cell>
          <cell r="V397" t="e">
            <v>#DIV/0!</v>
          </cell>
          <cell r="W397" t="e">
            <v>#DIV/0!</v>
          </cell>
          <cell r="X397" t="e">
            <v>#DIV/0!</v>
          </cell>
          <cell r="Y397" t="e">
            <v>#DIV/0!</v>
          </cell>
          <cell r="Z397" t="e">
            <v>#DIV/0!</v>
          </cell>
          <cell r="AA397" t="e">
            <v>#DIV/0!</v>
          </cell>
          <cell r="AB397" t="e">
            <v>#DIV/0!</v>
          </cell>
          <cell r="AC397" t="e">
            <v>#DIV/0!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</row>
        <row r="398">
          <cell r="A398">
            <v>391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 t="str">
            <v>Kurang</v>
          </cell>
          <cell r="M398" t="str">
            <v>Kurang</v>
          </cell>
          <cell r="N398" t="str">
            <v>Kurang</v>
          </cell>
          <cell r="O398" t="str">
            <v>Kurang</v>
          </cell>
          <cell r="P398" t="e">
            <v>#DIV/0!</v>
          </cell>
          <cell r="Q398" t="e">
            <v>#DIV/0!</v>
          </cell>
          <cell r="R398" t="e">
            <v>#DIV/0!</v>
          </cell>
          <cell r="S398" t="e">
            <v>#DIV/0!</v>
          </cell>
          <cell r="T398" t="e">
            <v>#DIV/0!</v>
          </cell>
          <cell r="U398" t="e">
            <v>#DIV/0!</v>
          </cell>
          <cell r="V398" t="e">
            <v>#DIV/0!</v>
          </cell>
          <cell r="W398" t="e">
            <v>#DIV/0!</v>
          </cell>
          <cell r="X398" t="e">
            <v>#DIV/0!</v>
          </cell>
          <cell r="Y398" t="e">
            <v>#DIV/0!</v>
          </cell>
          <cell r="Z398" t="e">
            <v>#DIV/0!</v>
          </cell>
          <cell r="AA398" t="e">
            <v>#DIV/0!</v>
          </cell>
          <cell r="AB398" t="e">
            <v>#DIV/0!</v>
          </cell>
          <cell r="AC398" t="e">
            <v>#DIV/0!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</row>
        <row r="399">
          <cell r="A399">
            <v>392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 t="str">
            <v>Kurang</v>
          </cell>
          <cell r="M399" t="str">
            <v>Kurang</v>
          </cell>
          <cell r="N399" t="str">
            <v>Kurang</v>
          </cell>
          <cell r="O399" t="str">
            <v>Kurang</v>
          </cell>
          <cell r="P399" t="e">
            <v>#DIV/0!</v>
          </cell>
          <cell r="Q399" t="e">
            <v>#DIV/0!</v>
          </cell>
          <cell r="R399" t="e">
            <v>#DIV/0!</v>
          </cell>
          <cell r="S399" t="e">
            <v>#DIV/0!</v>
          </cell>
          <cell r="T399" t="e">
            <v>#DIV/0!</v>
          </cell>
          <cell r="U399" t="e">
            <v>#DIV/0!</v>
          </cell>
          <cell r="V399" t="e">
            <v>#DIV/0!</v>
          </cell>
          <cell r="W399" t="e">
            <v>#DIV/0!</v>
          </cell>
          <cell r="X399" t="e">
            <v>#DIV/0!</v>
          </cell>
          <cell r="Y399" t="e">
            <v>#DIV/0!</v>
          </cell>
          <cell r="Z399" t="e">
            <v>#DIV/0!</v>
          </cell>
          <cell r="AA399" t="e">
            <v>#DIV/0!</v>
          </cell>
          <cell r="AB399" t="e">
            <v>#DIV/0!</v>
          </cell>
          <cell r="AC399" t="e">
            <v>#DIV/0!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</row>
        <row r="400">
          <cell r="A400">
            <v>393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 t="str">
            <v>Kurang</v>
          </cell>
          <cell r="M400" t="str">
            <v>Kurang</v>
          </cell>
          <cell r="N400" t="str">
            <v>Kurang</v>
          </cell>
          <cell r="O400" t="str">
            <v>Kurang</v>
          </cell>
          <cell r="P400" t="e">
            <v>#DIV/0!</v>
          </cell>
          <cell r="Q400" t="e">
            <v>#DIV/0!</v>
          </cell>
          <cell r="R400" t="e">
            <v>#DIV/0!</v>
          </cell>
          <cell r="S400" t="e">
            <v>#DIV/0!</v>
          </cell>
          <cell r="T400" t="e">
            <v>#DIV/0!</v>
          </cell>
          <cell r="U400" t="e">
            <v>#DIV/0!</v>
          </cell>
          <cell r="V400" t="e">
            <v>#DIV/0!</v>
          </cell>
          <cell r="W400" t="e">
            <v>#DIV/0!</v>
          </cell>
          <cell r="X400" t="e">
            <v>#DIV/0!</v>
          </cell>
          <cell r="Y400" t="e">
            <v>#DIV/0!</v>
          </cell>
          <cell r="Z400" t="e">
            <v>#DIV/0!</v>
          </cell>
          <cell r="AA400" t="e">
            <v>#DIV/0!</v>
          </cell>
          <cell r="AB400" t="e">
            <v>#DIV/0!</v>
          </cell>
          <cell r="AC400" t="e">
            <v>#DIV/0!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</row>
        <row r="401">
          <cell r="A401">
            <v>394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 t="str">
            <v>Kurang</v>
          </cell>
          <cell r="M401" t="str">
            <v>Kurang</v>
          </cell>
          <cell r="N401" t="str">
            <v>Kurang</v>
          </cell>
          <cell r="O401" t="str">
            <v>Kurang</v>
          </cell>
          <cell r="P401" t="e">
            <v>#DIV/0!</v>
          </cell>
          <cell r="Q401" t="e">
            <v>#DIV/0!</v>
          </cell>
          <cell r="R401" t="e">
            <v>#DIV/0!</v>
          </cell>
          <cell r="S401" t="e">
            <v>#DIV/0!</v>
          </cell>
          <cell r="T401" t="e">
            <v>#DIV/0!</v>
          </cell>
          <cell r="U401" t="e">
            <v>#DIV/0!</v>
          </cell>
          <cell r="V401" t="e">
            <v>#DIV/0!</v>
          </cell>
          <cell r="W401" t="e">
            <v>#DIV/0!</v>
          </cell>
          <cell r="X401" t="e">
            <v>#DIV/0!</v>
          </cell>
          <cell r="Y401" t="e">
            <v>#DIV/0!</v>
          </cell>
          <cell r="Z401" t="e">
            <v>#DIV/0!</v>
          </cell>
          <cell r="AA401" t="e">
            <v>#DIV/0!</v>
          </cell>
          <cell r="AB401" t="e">
            <v>#DIV/0!</v>
          </cell>
          <cell r="AC401" t="e">
            <v>#DIV/0!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</row>
        <row r="402">
          <cell r="A402">
            <v>395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 t="str">
            <v>Kurang</v>
          </cell>
          <cell r="M402" t="str">
            <v>Kurang</v>
          </cell>
          <cell r="N402" t="str">
            <v>Kurang</v>
          </cell>
          <cell r="O402" t="str">
            <v>Kurang</v>
          </cell>
          <cell r="P402" t="e">
            <v>#DIV/0!</v>
          </cell>
          <cell r="Q402" t="e">
            <v>#DIV/0!</v>
          </cell>
          <cell r="R402" t="e">
            <v>#DIV/0!</v>
          </cell>
          <cell r="S402" t="e">
            <v>#DIV/0!</v>
          </cell>
          <cell r="T402" t="e">
            <v>#DIV/0!</v>
          </cell>
          <cell r="U402" t="e">
            <v>#DIV/0!</v>
          </cell>
          <cell r="V402" t="e">
            <v>#DIV/0!</v>
          </cell>
          <cell r="W402" t="e">
            <v>#DIV/0!</v>
          </cell>
          <cell r="X402" t="e">
            <v>#DIV/0!</v>
          </cell>
          <cell r="Y402" t="e">
            <v>#DIV/0!</v>
          </cell>
          <cell r="Z402" t="e">
            <v>#DIV/0!</v>
          </cell>
          <cell r="AA402" t="e">
            <v>#DIV/0!</v>
          </cell>
          <cell r="AB402" t="e">
            <v>#DIV/0!</v>
          </cell>
          <cell r="AC402" t="e">
            <v>#DIV/0!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</row>
        <row r="403">
          <cell r="A403">
            <v>396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 t="str">
            <v>Kurang</v>
          </cell>
          <cell r="M403" t="str">
            <v>Kurang</v>
          </cell>
          <cell r="N403" t="str">
            <v>Kurang</v>
          </cell>
          <cell r="O403" t="str">
            <v>Kurang</v>
          </cell>
          <cell r="P403" t="e">
            <v>#DIV/0!</v>
          </cell>
          <cell r="Q403" t="e">
            <v>#DIV/0!</v>
          </cell>
          <cell r="R403" t="e">
            <v>#DIV/0!</v>
          </cell>
          <cell r="S403" t="e">
            <v>#DIV/0!</v>
          </cell>
          <cell r="T403" t="e">
            <v>#DIV/0!</v>
          </cell>
          <cell r="U403" t="e">
            <v>#DIV/0!</v>
          </cell>
          <cell r="V403" t="e">
            <v>#DIV/0!</v>
          </cell>
          <cell r="W403" t="e">
            <v>#DIV/0!</v>
          </cell>
          <cell r="X403" t="e">
            <v>#DIV/0!</v>
          </cell>
          <cell r="Y403" t="e">
            <v>#DIV/0!</v>
          </cell>
          <cell r="Z403" t="e">
            <v>#DIV/0!</v>
          </cell>
          <cell r="AA403" t="e">
            <v>#DIV/0!</v>
          </cell>
          <cell r="AB403" t="e">
            <v>#DIV/0!</v>
          </cell>
          <cell r="AC403" t="e">
            <v>#DIV/0!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</row>
        <row r="404">
          <cell r="A404">
            <v>397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 t="str">
            <v>Kurang</v>
          </cell>
          <cell r="M404" t="str">
            <v>Kurang</v>
          </cell>
          <cell r="N404" t="str">
            <v>Kurang</v>
          </cell>
          <cell r="O404" t="str">
            <v>Kurang</v>
          </cell>
          <cell r="P404" t="e">
            <v>#DIV/0!</v>
          </cell>
          <cell r="Q404" t="e">
            <v>#DIV/0!</v>
          </cell>
          <cell r="R404" t="e">
            <v>#DIV/0!</v>
          </cell>
          <cell r="S404" t="e">
            <v>#DIV/0!</v>
          </cell>
          <cell r="T404" t="e">
            <v>#DIV/0!</v>
          </cell>
          <cell r="U404" t="e">
            <v>#DIV/0!</v>
          </cell>
          <cell r="V404" t="e">
            <v>#DIV/0!</v>
          </cell>
          <cell r="W404" t="e">
            <v>#DIV/0!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 t="e">
            <v>#DIV/0!</v>
          </cell>
          <cell r="AC404" t="e">
            <v>#DIV/0!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</row>
        <row r="405">
          <cell r="A405">
            <v>398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 t="str">
            <v>Kurang</v>
          </cell>
          <cell r="M405" t="str">
            <v>Kurang</v>
          </cell>
          <cell r="N405" t="str">
            <v>Kurang</v>
          </cell>
          <cell r="O405" t="str">
            <v>Kurang</v>
          </cell>
          <cell r="P405" t="e">
            <v>#DIV/0!</v>
          </cell>
          <cell r="Q405" t="e">
            <v>#DIV/0!</v>
          </cell>
          <cell r="R405" t="e">
            <v>#DIV/0!</v>
          </cell>
          <cell r="S405" t="e">
            <v>#DIV/0!</v>
          </cell>
          <cell r="T405" t="e">
            <v>#DIV/0!</v>
          </cell>
          <cell r="U405" t="e">
            <v>#DIV/0!</v>
          </cell>
          <cell r="V405" t="e">
            <v>#DIV/0!</v>
          </cell>
          <cell r="W405" t="e">
            <v>#DIV/0!</v>
          </cell>
          <cell r="X405" t="e">
            <v>#DIV/0!</v>
          </cell>
          <cell r="Y405" t="e">
            <v>#DIV/0!</v>
          </cell>
          <cell r="Z405" t="e">
            <v>#DIV/0!</v>
          </cell>
          <cell r="AA405" t="e">
            <v>#DIV/0!</v>
          </cell>
          <cell r="AB405" t="e">
            <v>#DIV/0!</v>
          </cell>
          <cell r="AC405" t="e">
            <v>#DIV/0!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</row>
        <row r="406">
          <cell r="A406">
            <v>399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 t="str">
            <v>Kurang</v>
          </cell>
          <cell r="M406" t="str">
            <v>Kurang</v>
          </cell>
          <cell r="N406" t="str">
            <v>Kurang</v>
          </cell>
          <cell r="O406" t="str">
            <v>Kurang</v>
          </cell>
          <cell r="P406" t="e">
            <v>#DIV/0!</v>
          </cell>
          <cell r="Q406" t="e">
            <v>#DIV/0!</v>
          </cell>
          <cell r="R406" t="e">
            <v>#DIV/0!</v>
          </cell>
          <cell r="S406" t="e">
            <v>#DIV/0!</v>
          </cell>
          <cell r="T406" t="e">
            <v>#DIV/0!</v>
          </cell>
          <cell r="U406" t="e">
            <v>#DIV/0!</v>
          </cell>
          <cell r="V406" t="e">
            <v>#DIV/0!</v>
          </cell>
          <cell r="W406" t="e">
            <v>#DIV/0!</v>
          </cell>
          <cell r="X406" t="e">
            <v>#DIV/0!</v>
          </cell>
          <cell r="Y406" t="e">
            <v>#DIV/0!</v>
          </cell>
          <cell r="Z406" t="e">
            <v>#DIV/0!</v>
          </cell>
          <cell r="AA406" t="e">
            <v>#DIV/0!</v>
          </cell>
          <cell r="AB406" t="e">
            <v>#DIV/0!</v>
          </cell>
          <cell r="AC406" t="e">
            <v>#DIV/0!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</row>
        <row r="407">
          <cell r="A407">
            <v>400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 t="str">
            <v>Kurang</v>
          </cell>
          <cell r="M407" t="str">
            <v>Kurang</v>
          </cell>
          <cell r="N407" t="str">
            <v>Kurang</v>
          </cell>
          <cell r="O407" t="str">
            <v>Kurang</v>
          </cell>
          <cell r="P407" t="e">
            <v>#DIV/0!</v>
          </cell>
          <cell r="Q407" t="e">
            <v>#DIV/0!</v>
          </cell>
          <cell r="R407" t="e">
            <v>#DIV/0!</v>
          </cell>
          <cell r="S407" t="e">
            <v>#DIV/0!</v>
          </cell>
          <cell r="T407" t="e">
            <v>#DIV/0!</v>
          </cell>
          <cell r="U407" t="e">
            <v>#DIV/0!</v>
          </cell>
          <cell r="V407" t="e">
            <v>#DIV/0!</v>
          </cell>
          <cell r="W407" t="e">
            <v>#DIV/0!</v>
          </cell>
          <cell r="X407" t="e">
            <v>#DIV/0!</v>
          </cell>
          <cell r="Y407" t="e">
            <v>#DIV/0!</v>
          </cell>
          <cell r="Z407" t="e">
            <v>#DIV/0!</v>
          </cell>
          <cell r="AA407" t="e">
            <v>#DIV/0!</v>
          </cell>
          <cell r="AB407" t="e">
            <v>#DIV/0!</v>
          </cell>
          <cell r="AC407" t="e">
            <v>#DIV/0!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</row>
      </sheetData>
      <sheetData sheetId="6" refreshError="1">
        <row r="19">
          <cell r="S19">
            <v>115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15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14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13.xml"/><Relationship Id="rId5" Type="http://schemas.openxmlformats.org/officeDocument/2006/relationships/image" Target="../media/image4.emf"/><Relationship Id="rId10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image" Target="../media/image6.emf"/><Relationship Id="rId14" Type="http://schemas.openxmlformats.org/officeDocument/2006/relationships/ctrlProp" Target="../ctrlProps/ctrlProp1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ctrlProp" Target="../ctrlProps/ctrlProp2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ctrlProp" Target="../ctrlProps/ctrlProp2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ctrlProp" Target="../ctrlProps/ctrlProp2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ctrlProp" Target="../ctrlProps/ctrlProp2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ctrlProp" Target="../ctrlProps/ctrlProp28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Relationship Id="rId4" Type="http://schemas.openxmlformats.org/officeDocument/2006/relationships/ctrlProp" Target="../ctrlProps/ctrlProp3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Relationship Id="rId4" Type="http://schemas.openxmlformats.org/officeDocument/2006/relationships/ctrlProp" Target="../ctrlProps/ctrlProp32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3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Relationship Id="rId4" Type="http://schemas.openxmlformats.org/officeDocument/2006/relationships/ctrlProp" Target="../ctrlProps/ctrlProp3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Relationship Id="rId4" Type="http://schemas.openxmlformats.org/officeDocument/2006/relationships/ctrlProp" Target="../ctrlProps/ctrlProp3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Relationship Id="rId4" Type="http://schemas.openxmlformats.org/officeDocument/2006/relationships/ctrlProp" Target="../ctrlProps/ctrlProp3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ctrlProp" Target="../ctrlProps/ctrlProp40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Relationship Id="rId4" Type="http://schemas.openxmlformats.org/officeDocument/2006/relationships/ctrlProp" Target="../ctrlProps/ctrlProp42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3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Relationship Id="rId4" Type="http://schemas.openxmlformats.org/officeDocument/2006/relationships/ctrlProp" Target="../ctrlProps/ctrlProp44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Relationship Id="rId4" Type="http://schemas.openxmlformats.org/officeDocument/2006/relationships/ctrlProp" Target="../ctrlProps/ctrlProp46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7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Relationship Id="rId4" Type="http://schemas.openxmlformats.org/officeDocument/2006/relationships/ctrlProp" Target="../ctrlProps/ctrlProp48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9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Relationship Id="rId4" Type="http://schemas.openxmlformats.org/officeDocument/2006/relationships/ctrlProp" Target="../ctrlProps/ctrlProp50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1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Relationship Id="rId4" Type="http://schemas.openxmlformats.org/officeDocument/2006/relationships/ctrlProp" Target="../ctrlProps/ctrlProp52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3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Relationship Id="rId4" Type="http://schemas.openxmlformats.org/officeDocument/2006/relationships/ctrlProp" Target="../ctrlProps/ctrlProp54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5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Relationship Id="rId4" Type="http://schemas.openxmlformats.org/officeDocument/2006/relationships/ctrlProp" Target="../ctrlProps/ctrlProp56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7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42"/>
  <sheetViews>
    <sheetView showGridLines="0" showRowColHeaders="0" tabSelected="1" workbookViewId="0">
      <selection activeCell="F14" sqref="F14:M15"/>
    </sheetView>
  </sheetViews>
  <sheetFormatPr defaultColWidth="0" defaultRowHeight="15" customHeight="1" zeroHeight="1" x14ac:dyDescent="0.25"/>
  <cols>
    <col min="1" max="1" width="9.7109375" style="30" customWidth="1"/>
    <col min="2" max="2" width="1.7109375" style="52" customWidth="1"/>
    <col min="3" max="4" width="9.140625" style="52" customWidth="1"/>
    <col min="5" max="5" width="1.7109375" style="52" customWidth="1"/>
    <col min="6" max="9" width="9.140625" style="52" customWidth="1"/>
    <col min="10" max="10" width="1.7109375" style="52" customWidth="1"/>
    <col min="11" max="12" width="9.140625" style="52" customWidth="1"/>
    <col min="13" max="13" width="24" style="52" customWidth="1"/>
    <col min="14" max="14" width="1.7109375" style="52" customWidth="1"/>
    <col min="15" max="15" width="13" style="52" customWidth="1"/>
    <col min="16" max="16384" width="9.140625" style="52" hidden="1"/>
  </cols>
  <sheetData>
    <row r="1" spans="1:16" s="31" customFormat="1" x14ac:dyDescent="0.25">
      <c r="A1" s="30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0"/>
    </row>
    <row r="2" spans="1:16" s="31" customFormat="1" ht="15" customHeight="1" x14ac:dyDescent="0.25">
      <c r="A2" s="30"/>
      <c r="B2" s="32"/>
      <c r="C2" s="286" t="s">
        <v>158</v>
      </c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32"/>
      <c r="O2" s="30"/>
    </row>
    <row r="3" spans="1:16" s="31" customFormat="1" ht="15" customHeight="1" x14ac:dyDescent="0.25">
      <c r="A3" s="30"/>
      <c r="B3" s="32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32"/>
      <c r="O3" s="30"/>
    </row>
    <row r="4" spans="1:16" s="31" customFormat="1" ht="15" customHeight="1" x14ac:dyDescent="0.25">
      <c r="A4" s="30"/>
      <c r="B4" s="32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32"/>
      <c r="O4" s="30"/>
    </row>
    <row r="5" spans="1:16" s="31" customFormat="1" ht="15" customHeight="1" x14ac:dyDescent="0.25">
      <c r="A5" s="30"/>
      <c r="B5" s="32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32"/>
      <c r="O5" s="30"/>
    </row>
    <row r="6" spans="1:16" s="31" customFormat="1" ht="13.5" customHeight="1" x14ac:dyDescent="0.25">
      <c r="A6" s="30"/>
      <c r="B6" s="32"/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32"/>
      <c r="O6" s="30"/>
    </row>
    <row r="7" spans="1:16" s="31" customFormat="1" ht="15.75" customHeight="1" x14ac:dyDescent="0.25">
      <c r="A7" s="30"/>
      <c r="B7" s="32"/>
      <c r="C7" s="287" t="s">
        <v>155</v>
      </c>
      <c r="D7" s="287"/>
      <c r="E7" s="287"/>
      <c r="F7" s="287"/>
      <c r="G7" s="287"/>
      <c r="H7" s="287"/>
      <c r="I7" s="287"/>
      <c r="J7" s="287"/>
      <c r="K7" s="287"/>
      <c r="L7" s="287"/>
      <c r="M7" s="287"/>
      <c r="N7" s="32"/>
      <c r="O7" s="30"/>
    </row>
    <row r="8" spans="1:16" s="31" customFormat="1" x14ac:dyDescent="0.25">
      <c r="A8" s="30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0"/>
    </row>
    <row r="9" spans="1:16" s="31" customFormat="1" ht="15.75" x14ac:dyDescent="0.25">
      <c r="A9" s="30"/>
      <c r="B9" s="33"/>
      <c r="C9" s="288" t="s">
        <v>58</v>
      </c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33"/>
      <c r="O9" s="34"/>
      <c r="P9" s="35"/>
    </row>
    <row r="10" spans="1:16" s="31" customFormat="1" ht="16.5" thickBot="1" x14ac:dyDescent="0.3">
      <c r="A10" s="30"/>
      <c r="B10" s="33"/>
      <c r="C10" s="289"/>
      <c r="D10" s="289"/>
      <c r="E10" s="289"/>
      <c r="F10" s="289"/>
      <c r="G10" s="289"/>
      <c r="H10" s="289"/>
      <c r="I10" s="289"/>
      <c r="J10" s="289"/>
      <c r="K10" s="289"/>
      <c r="L10" s="289"/>
      <c r="M10" s="289"/>
      <c r="N10" s="33"/>
      <c r="O10" s="34"/>
      <c r="P10" s="35"/>
    </row>
    <row r="11" spans="1:16" s="31" customFormat="1" ht="16.5" thickBot="1" x14ac:dyDescent="0.3">
      <c r="A11" s="30"/>
      <c r="B11" s="33"/>
      <c r="C11" s="294" t="s">
        <v>156</v>
      </c>
      <c r="D11" s="295"/>
      <c r="E11" s="36" t="s">
        <v>60</v>
      </c>
      <c r="F11" s="292" t="s">
        <v>167</v>
      </c>
      <c r="G11" s="292"/>
      <c r="H11" s="292"/>
      <c r="I11" s="292"/>
      <c r="J11" s="292"/>
      <c r="K11" s="292"/>
      <c r="L11" s="292"/>
      <c r="M11" s="293"/>
      <c r="N11" s="33"/>
      <c r="O11" s="34"/>
      <c r="P11" s="35"/>
    </row>
    <row r="12" spans="1:16" s="31" customFormat="1" ht="16.5" thickBot="1" x14ac:dyDescent="0.3">
      <c r="A12" s="30"/>
      <c r="B12" s="33"/>
      <c r="C12" s="290" t="s">
        <v>157</v>
      </c>
      <c r="D12" s="291"/>
      <c r="E12" s="37" t="s">
        <v>60</v>
      </c>
      <c r="F12" s="292" t="s">
        <v>137</v>
      </c>
      <c r="G12" s="292"/>
      <c r="H12" s="292"/>
      <c r="I12" s="292"/>
      <c r="J12" s="292"/>
      <c r="K12" s="292"/>
      <c r="L12" s="292"/>
      <c r="M12" s="293"/>
      <c r="N12" s="33"/>
      <c r="O12" s="34"/>
      <c r="P12" s="35"/>
    </row>
    <row r="13" spans="1:16" s="31" customFormat="1" ht="16.5" thickBot="1" x14ac:dyDescent="0.3">
      <c r="A13" s="30"/>
      <c r="B13" s="33"/>
      <c r="C13" s="290" t="s">
        <v>59</v>
      </c>
      <c r="D13" s="291"/>
      <c r="E13" s="37" t="s">
        <v>60</v>
      </c>
      <c r="F13" s="292" t="s">
        <v>168</v>
      </c>
      <c r="G13" s="292"/>
      <c r="H13" s="292"/>
      <c r="I13" s="292"/>
      <c r="J13" s="292"/>
      <c r="K13" s="292"/>
      <c r="L13" s="292"/>
      <c r="M13" s="293"/>
      <c r="N13" s="33"/>
      <c r="O13" s="34"/>
      <c r="P13" s="35"/>
    </row>
    <row r="14" spans="1:16" s="31" customFormat="1" ht="15.75" x14ac:dyDescent="0.25">
      <c r="A14" s="30"/>
      <c r="B14" s="33"/>
      <c r="C14" s="290" t="s">
        <v>61</v>
      </c>
      <c r="D14" s="291"/>
      <c r="E14" s="296" t="s">
        <v>60</v>
      </c>
      <c r="F14" s="282" t="s">
        <v>173</v>
      </c>
      <c r="G14" s="282"/>
      <c r="H14" s="282"/>
      <c r="I14" s="282"/>
      <c r="J14" s="282"/>
      <c r="K14" s="282"/>
      <c r="L14" s="282"/>
      <c r="M14" s="283"/>
      <c r="N14" s="33"/>
      <c r="O14" s="34"/>
      <c r="P14" s="35"/>
    </row>
    <row r="15" spans="1:16" s="31" customFormat="1" ht="16.5" thickBot="1" x14ac:dyDescent="0.3">
      <c r="A15" s="30"/>
      <c r="B15" s="33"/>
      <c r="C15" s="290"/>
      <c r="D15" s="291"/>
      <c r="E15" s="296"/>
      <c r="F15" s="284"/>
      <c r="G15" s="284"/>
      <c r="H15" s="284"/>
      <c r="I15" s="284"/>
      <c r="J15" s="284"/>
      <c r="K15" s="284"/>
      <c r="L15" s="284"/>
      <c r="M15" s="285"/>
      <c r="N15" s="33"/>
      <c r="O15" s="34"/>
      <c r="P15" s="35"/>
    </row>
    <row r="16" spans="1:16" s="31" customFormat="1" ht="16.5" thickBot="1" x14ac:dyDescent="0.3">
      <c r="A16" s="30"/>
      <c r="B16" s="33"/>
      <c r="C16" s="290" t="s">
        <v>62</v>
      </c>
      <c r="D16" s="291"/>
      <c r="E16" s="37" t="s">
        <v>60</v>
      </c>
      <c r="F16" s="297" t="s">
        <v>169</v>
      </c>
      <c r="G16" s="298"/>
      <c r="H16" s="298"/>
      <c r="I16" s="298"/>
      <c r="J16" s="298"/>
      <c r="K16" s="298"/>
      <c r="L16" s="298"/>
      <c r="M16" s="299"/>
      <c r="N16" s="33"/>
      <c r="O16" s="34"/>
      <c r="P16" s="35"/>
    </row>
    <row r="17" spans="1:16" s="31" customFormat="1" ht="16.5" thickBot="1" x14ac:dyDescent="0.3">
      <c r="A17" s="30"/>
      <c r="B17" s="33"/>
      <c r="C17" s="53"/>
      <c r="D17" s="54" t="s">
        <v>71</v>
      </c>
      <c r="E17" s="37" t="s">
        <v>60</v>
      </c>
      <c r="F17" s="297" t="s">
        <v>124</v>
      </c>
      <c r="G17" s="298"/>
      <c r="H17" s="298"/>
      <c r="I17" s="298"/>
      <c r="J17" s="298"/>
      <c r="K17" s="298"/>
      <c r="L17" s="298"/>
      <c r="M17" s="299"/>
      <c r="N17" s="33"/>
      <c r="O17" s="34"/>
      <c r="P17" s="35"/>
    </row>
    <row r="18" spans="1:16" s="31" customFormat="1" ht="34.5" customHeight="1" thickBot="1" x14ac:dyDescent="0.3">
      <c r="A18" s="30"/>
      <c r="B18" s="33"/>
      <c r="C18" s="300" t="s">
        <v>63</v>
      </c>
      <c r="D18" s="301"/>
      <c r="E18" s="38" t="s">
        <v>60</v>
      </c>
      <c r="F18" s="302" t="s">
        <v>170</v>
      </c>
      <c r="G18" s="303"/>
      <c r="H18" s="303"/>
      <c r="I18" s="303"/>
      <c r="J18" s="303"/>
      <c r="K18" s="303"/>
      <c r="L18" s="303"/>
      <c r="M18" s="304"/>
      <c r="N18" s="33"/>
      <c r="O18" s="34"/>
      <c r="P18" s="35"/>
    </row>
    <row r="19" spans="1:16" s="31" customFormat="1" ht="15.75" x14ac:dyDescent="0.25">
      <c r="A19" s="30"/>
      <c r="B19" s="33"/>
      <c r="C19" s="305" t="s">
        <v>64</v>
      </c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33"/>
      <c r="O19" s="34"/>
      <c r="P19" s="35"/>
    </row>
    <row r="20" spans="1:16" s="31" customFormat="1" ht="16.5" thickBot="1" x14ac:dyDescent="0.3">
      <c r="A20" s="30"/>
      <c r="B20" s="33"/>
      <c r="C20" s="289"/>
      <c r="D20" s="289"/>
      <c r="E20" s="289"/>
      <c r="F20" s="289"/>
      <c r="G20" s="289"/>
      <c r="H20" s="289"/>
      <c r="I20" s="289"/>
      <c r="J20" s="289"/>
      <c r="K20" s="289"/>
      <c r="L20" s="289"/>
      <c r="M20" s="289"/>
      <c r="N20" s="33"/>
      <c r="O20" s="34"/>
      <c r="P20" s="35"/>
    </row>
    <row r="21" spans="1:16" s="31" customFormat="1" ht="16.5" thickBot="1" x14ac:dyDescent="0.3">
      <c r="A21" s="30"/>
      <c r="B21" s="33"/>
      <c r="C21" s="322" t="s">
        <v>65</v>
      </c>
      <c r="D21" s="323"/>
      <c r="E21" s="39" t="s">
        <v>60</v>
      </c>
      <c r="F21" s="309" t="s">
        <v>171</v>
      </c>
      <c r="G21" s="292"/>
      <c r="H21" s="292"/>
      <c r="I21" s="292"/>
      <c r="J21" s="292"/>
      <c r="K21" s="292"/>
      <c r="L21" s="292"/>
      <c r="M21" s="293"/>
      <c r="N21" s="33"/>
      <c r="O21" s="34"/>
      <c r="P21" s="35"/>
    </row>
    <row r="22" spans="1:16" s="31" customFormat="1" ht="16.5" thickBot="1" x14ac:dyDescent="0.3">
      <c r="A22" s="30"/>
      <c r="B22" s="33"/>
      <c r="C22" s="307" t="s">
        <v>66</v>
      </c>
      <c r="D22" s="308"/>
      <c r="E22" s="40" t="s">
        <v>60</v>
      </c>
      <c r="F22" s="309" t="s">
        <v>172</v>
      </c>
      <c r="G22" s="292"/>
      <c r="H22" s="292"/>
      <c r="I22" s="292"/>
      <c r="J22" s="292"/>
      <c r="K22" s="292"/>
      <c r="L22" s="292"/>
      <c r="M22" s="293"/>
      <c r="N22" s="33"/>
      <c r="O22" s="34"/>
      <c r="P22" s="35"/>
    </row>
    <row r="23" spans="1:16" s="31" customFormat="1" ht="16.5" thickBot="1" x14ac:dyDescent="0.3">
      <c r="A23" s="30"/>
      <c r="B23" s="33"/>
      <c r="C23" s="310" t="s">
        <v>67</v>
      </c>
      <c r="D23" s="311"/>
      <c r="E23" s="41" t="s">
        <v>60</v>
      </c>
      <c r="F23" s="309" t="s">
        <v>138</v>
      </c>
      <c r="G23" s="292"/>
      <c r="H23" s="292"/>
      <c r="I23" s="292"/>
      <c r="J23" s="292"/>
      <c r="K23" s="292"/>
      <c r="L23" s="292"/>
      <c r="M23" s="293"/>
      <c r="N23" s="33"/>
      <c r="O23" s="34"/>
      <c r="P23" s="35"/>
    </row>
    <row r="24" spans="1:16" s="31" customFormat="1" ht="15.75" x14ac:dyDescent="0.25">
      <c r="A24" s="30"/>
      <c r="B24" s="33"/>
      <c r="C24" s="312" t="s">
        <v>68</v>
      </c>
      <c r="D24" s="313"/>
      <c r="E24" s="313"/>
      <c r="F24" s="313"/>
      <c r="G24" s="313"/>
      <c r="H24" s="313"/>
      <c r="I24" s="313"/>
      <c r="J24" s="314"/>
      <c r="K24" s="318" t="s">
        <v>69</v>
      </c>
      <c r="L24" s="305"/>
      <c r="M24" s="319"/>
      <c r="N24" s="33"/>
      <c r="O24" s="34"/>
      <c r="P24" s="35"/>
    </row>
    <row r="25" spans="1:16" s="31" customFormat="1" ht="24" customHeight="1" thickBot="1" x14ac:dyDescent="0.3">
      <c r="A25" s="30"/>
      <c r="B25" s="33"/>
      <c r="C25" s="315"/>
      <c r="D25" s="316"/>
      <c r="E25" s="316"/>
      <c r="F25" s="316"/>
      <c r="G25" s="316"/>
      <c r="H25" s="316"/>
      <c r="I25" s="316"/>
      <c r="J25" s="317"/>
      <c r="K25" s="320"/>
      <c r="L25" s="289"/>
      <c r="M25" s="321"/>
      <c r="N25" s="33"/>
      <c r="O25" s="34"/>
      <c r="P25" s="35"/>
    </row>
    <row r="26" spans="1:16" s="31" customFormat="1" ht="15.75" x14ac:dyDescent="0.25">
      <c r="A26" s="30"/>
      <c r="B26" s="33"/>
      <c r="C26" s="145"/>
      <c r="D26" s="146"/>
      <c r="E26" s="146"/>
      <c r="F26" s="146"/>
      <c r="G26" s="146"/>
      <c r="H26" s="146"/>
      <c r="I26" s="146"/>
      <c r="J26" s="147"/>
      <c r="K26" s="42"/>
      <c r="L26" s="43"/>
      <c r="M26" s="44"/>
      <c r="N26" s="33"/>
      <c r="O26" s="34"/>
      <c r="P26" s="35"/>
    </row>
    <row r="27" spans="1:16" s="31" customFormat="1" ht="15.75" x14ac:dyDescent="0.25">
      <c r="A27" s="30"/>
      <c r="B27" s="33"/>
      <c r="C27" s="148"/>
      <c r="D27" s="149"/>
      <c r="E27" s="149"/>
      <c r="F27" s="149"/>
      <c r="G27" s="149"/>
      <c r="H27" s="149"/>
      <c r="I27" s="149"/>
      <c r="J27" s="150"/>
      <c r="K27" s="45"/>
      <c r="L27" s="46"/>
      <c r="M27" s="47"/>
      <c r="N27" s="33"/>
      <c r="O27" s="34"/>
      <c r="P27" s="35"/>
    </row>
    <row r="28" spans="1:16" s="31" customFormat="1" ht="15.75" x14ac:dyDescent="0.25">
      <c r="A28" s="30"/>
      <c r="B28" s="33"/>
      <c r="C28" s="148"/>
      <c r="D28" s="149"/>
      <c r="E28" s="149"/>
      <c r="F28" s="149"/>
      <c r="G28" s="149"/>
      <c r="H28" s="149"/>
      <c r="I28" s="149"/>
      <c r="J28" s="150"/>
      <c r="K28" s="45"/>
      <c r="L28" s="46"/>
      <c r="M28" s="47"/>
      <c r="N28" s="33"/>
      <c r="O28" s="34"/>
      <c r="P28" s="35"/>
    </row>
    <row r="29" spans="1:16" s="31" customFormat="1" ht="15.75" x14ac:dyDescent="0.25">
      <c r="A29" s="30"/>
      <c r="B29" s="33"/>
      <c r="C29" s="148"/>
      <c r="D29" s="149"/>
      <c r="E29" s="149"/>
      <c r="F29" s="149"/>
      <c r="G29" s="149"/>
      <c r="H29" s="149"/>
      <c r="I29" s="149"/>
      <c r="J29" s="150"/>
      <c r="K29" s="45"/>
      <c r="L29" s="46"/>
      <c r="M29" s="47"/>
      <c r="N29" s="33"/>
      <c r="O29" s="34"/>
      <c r="P29" s="35"/>
    </row>
    <row r="30" spans="1:16" s="31" customFormat="1" ht="15.75" x14ac:dyDescent="0.25">
      <c r="A30" s="30"/>
      <c r="B30" s="33"/>
      <c r="C30" s="148"/>
      <c r="D30" s="149"/>
      <c r="E30" s="149"/>
      <c r="F30" s="149"/>
      <c r="G30" s="149"/>
      <c r="H30" s="149"/>
      <c r="I30" s="149"/>
      <c r="J30" s="150"/>
      <c r="K30" s="45"/>
      <c r="L30" s="46"/>
      <c r="M30" s="47"/>
      <c r="N30" s="33"/>
      <c r="O30" s="34"/>
      <c r="P30" s="35"/>
    </row>
    <row r="31" spans="1:16" s="31" customFormat="1" ht="15.75" x14ac:dyDescent="0.25">
      <c r="A31" s="30"/>
      <c r="B31" s="33"/>
      <c r="C31" s="148"/>
      <c r="D31" s="149"/>
      <c r="E31" s="149"/>
      <c r="F31" s="149"/>
      <c r="G31" s="149"/>
      <c r="H31" s="149"/>
      <c r="I31" s="149"/>
      <c r="J31" s="150"/>
      <c r="K31" s="45"/>
      <c r="L31" s="46"/>
      <c r="M31" s="47"/>
      <c r="N31" s="33"/>
      <c r="O31" s="34"/>
      <c r="P31" s="35"/>
    </row>
    <row r="32" spans="1:16" s="31" customFormat="1" ht="23.25" customHeight="1" thickBot="1" x14ac:dyDescent="0.3">
      <c r="A32" s="30"/>
      <c r="B32" s="33"/>
      <c r="C32" s="151"/>
      <c r="D32" s="152"/>
      <c r="E32" s="152"/>
      <c r="F32" s="152"/>
      <c r="G32" s="152"/>
      <c r="H32" s="152"/>
      <c r="I32" s="152"/>
      <c r="J32" s="153"/>
      <c r="K32" s="48"/>
      <c r="L32" s="49"/>
      <c r="M32" s="50"/>
      <c r="N32" s="33"/>
      <c r="O32" s="34"/>
      <c r="P32" s="35"/>
    </row>
    <row r="33" spans="1:16" s="31" customFormat="1" ht="15.75" x14ac:dyDescent="0.25">
      <c r="A33" s="30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06" t="s">
        <v>70</v>
      </c>
      <c r="M33" s="306"/>
      <c r="N33" s="33"/>
      <c r="O33" s="34"/>
      <c r="P33" s="35"/>
    </row>
    <row r="34" spans="1:16" ht="42.75" customHeight="1" x14ac:dyDescent="0.25"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51"/>
    </row>
    <row r="35" spans="1:16" ht="15.75" hidden="1" x14ac:dyDescent="0.25">
      <c r="A35" s="52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</row>
    <row r="36" spans="1:16" ht="15.75" hidden="1" x14ac:dyDescent="0.25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</row>
    <row r="37" spans="1:16" ht="15.75" hidden="1" x14ac:dyDescent="0.2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</row>
    <row r="38" spans="1:16" ht="15.75" hidden="1" x14ac:dyDescent="0.25">
      <c r="A38" s="52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</row>
    <row r="39" spans="1:16" ht="15.75" hidden="1" x14ac:dyDescent="0.25">
      <c r="A39" s="52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</row>
    <row r="40" spans="1:16" ht="15.75" hidden="1" x14ac:dyDescent="0.25">
      <c r="A40" s="52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</row>
    <row r="41" spans="1:16" ht="15.75" hidden="1" x14ac:dyDescent="0.25">
      <c r="A41" s="52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</row>
    <row r="42" spans="1:16" ht="15" hidden="1" customHeight="1" x14ac:dyDescent="0.25"/>
  </sheetData>
  <sheetProtection algorithmName="SHA-512" hashValue="faqaTA0Uc0yBvuVlt0gkY4vfvSXdWkO5z66mSvzDaxFbY+SScld3MTlN0OhXLXyygp54aDTmnZQ8Xo0mO6XU2A==" saltValue="WfXuzPCTjzGXhEyWCmDxdg==" spinCount="100000" sheet="1" selectLockedCells="1"/>
  <mergeCells count="27">
    <mergeCell ref="L33:M33"/>
    <mergeCell ref="F17:M17"/>
    <mergeCell ref="C22:D22"/>
    <mergeCell ref="F22:M22"/>
    <mergeCell ref="C23:D23"/>
    <mergeCell ref="F23:M23"/>
    <mergeCell ref="C24:J25"/>
    <mergeCell ref="K24:M25"/>
    <mergeCell ref="C21:D21"/>
    <mergeCell ref="F21:M21"/>
    <mergeCell ref="C16:D16"/>
    <mergeCell ref="F16:M16"/>
    <mergeCell ref="C18:D18"/>
    <mergeCell ref="F18:M18"/>
    <mergeCell ref="C19:M20"/>
    <mergeCell ref="F14:M15"/>
    <mergeCell ref="C2:M6"/>
    <mergeCell ref="C7:M7"/>
    <mergeCell ref="C9:M10"/>
    <mergeCell ref="C13:D13"/>
    <mergeCell ref="F13:M13"/>
    <mergeCell ref="C11:D11"/>
    <mergeCell ref="F11:M11"/>
    <mergeCell ref="C12:D12"/>
    <mergeCell ref="F12:M12"/>
    <mergeCell ref="C14:D15"/>
    <mergeCell ref="E14:E15"/>
  </mergeCell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2</xdr:col>
                    <xdr:colOff>171450</xdr:colOff>
                    <xdr:row>23</xdr:row>
                    <xdr:rowOff>85725</xdr:rowOff>
                  </from>
                  <to>
                    <xdr:col>8</xdr:col>
                    <xdr:colOff>581025</xdr:colOff>
                    <xdr:row>32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411"/>
  <sheetViews>
    <sheetView zoomScaleNormal="100" workbookViewId="0">
      <selection activeCell="J20" sqref="J20"/>
    </sheetView>
  </sheetViews>
  <sheetFormatPr defaultColWidth="0" defaultRowHeight="14.25" customHeight="1" zeroHeight="1" x14ac:dyDescent="0.25"/>
  <cols>
    <col min="1" max="1" width="7.5703125" style="15" customWidth="1"/>
    <col min="2" max="3" width="14" style="15" customWidth="1"/>
    <col min="4" max="4" width="20.85546875" style="15" customWidth="1"/>
    <col min="5" max="5" width="33.140625" style="2" customWidth="1"/>
    <col min="6" max="6" width="11.140625" style="2" customWidth="1"/>
    <col min="7" max="7" width="17" style="2" customWidth="1"/>
    <col min="8" max="8" width="12.140625" style="2" customWidth="1"/>
    <col min="9" max="9" width="26.85546875" style="2" customWidth="1"/>
    <col min="10" max="10" width="20.42578125" style="15" customWidth="1"/>
    <col min="11" max="11" width="33.140625" style="2" customWidth="1"/>
    <col min="12" max="12" width="9.140625" style="2" customWidth="1"/>
    <col min="13" max="16384" width="9.140625" style="2" hidden="1"/>
  </cols>
  <sheetData>
    <row r="1" spans="1:12" ht="39.75" customHeight="1" x14ac:dyDescent="0.25">
      <c r="A1" s="324" t="s">
        <v>0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1"/>
    </row>
    <row r="2" spans="1:12" ht="15" customHeight="1" x14ac:dyDescent="0.25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1"/>
    </row>
    <row r="3" spans="1:12" ht="6.75" customHeight="1" x14ac:dyDescent="0.25">
      <c r="A3" s="325"/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1"/>
    </row>
    <row r="4" spans="1:12" ht="42" customHeight="1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1"/>
    </row>
    <row r="5" spans="1:12" ht="15" customHeight="1" x14ac:dyDescent="0.25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4">
        <v>10</v>
      </c>
      <c r="K5" s="4">
        <v>11</v>
      </c>
      <c r="L5" s="1"/>
    </row>
    <row r="6" spans="1:12" ht="17.100000000000001" customHeight="1" x14ac:dyDescent="0.25">
      <c r="A6" s="5">
        <v>1</v>
      </c>
      <c r="B6" s="183">
        <v>10723</v>
      </c>
      <c r="C6" s="183" t="s">
        <v>140</v>
      </c>
      <c r="D6" s="117" t="s">
        <v>12</v>
      </c>
      <c r="E6" s="184" t="s">
        <v>142</v>
      </c>
      <c r="F6" s="185" t="s">
        <v>144</v>
      </c>
      <c r="G6" s="7" t="s">
        <v>145</v>
      </c>
      <c r="H6" s="6" t="s">
        <v>14</v>
      </c>
      <c r="I6" s="6" t="s">
        <v>15</v>
      </c>
      <c r="J6" s="209">
        <v>36513</v>
      </c>
      <c r="K6" s="6" t="s">
        <v>16</v>
      </c>
      <c r="L6" s="1"/>
    </row>
    <row r="7" spans="1:12" ht="17.100000000000001" customHeight="1" x14ac:dyDescent="0.25">
      <c r="A7" s="8">
        <f>A6+1</f>
        <v>2</v>
      </c>
      <c r="B7" s="183">
        <v>10724</v>
      </c>
      <c r="C7" s="183" t="s">
        <v>141</v>
      </c>
      <c r="D7" s="117" t="s">
        <v>17</v>
      </c>
      <c r="E7" s="184" t="s">
        <v>143</v>
      </c>
      <c r="F7" s="185" t="s">
        <v>144</v>
      </c>
      <c r="G7" s="7" t="s">
        <v>145</v>
      </c>
      <c r="H7" s="6" t="s">
        <v>14</v>
      </c>
      <c r="I7" s="6" t="s">
        <v>18</v>
      </c>
      <c r="J7" s="209">
        <v>36391</v>
      </c>
      <c r="K7" s="6" t="s">
        <v>19</v>
      </c>
      <c r="L7" s="1"/>
    </row>
    <row r="8" spans="1:12" ht="17.100000000000001" customHeight="1" x14ac:dyDescent="0.25">
      <c r="A8" s="8"/>
      <c r="B8" s="183"/>
      <c r="C8" s="183"/>
      <c r="D8" s="117"/>
      <c r="E8" s="184"/>
      <c r="F8" s="185"/>
      <c r="G8" s="7"/>
      <c r="H8" s="6"/>
      <c r="I8" s="6"/>
      <c r="J8" s="209"/>
      <c r="K8" s="6"/>
      <c r="L8" s="1"/>
    </row>
    <row r="9" spans="1:12" ht="17.100000000000001" customHeight="1" x14ac:dyDescent="0.25">
      <c r="A9" s="8"/>
      <c r="B9" s="183"/>
      <c r="C9" s="183"/>
      <c r="D9" s="117"/>
      <c r="E9" s="184"/>
      <c r="F9" s="185"/>
      <c r="G9" s="7"/>
      <c r="H9" s="6"/>
      <c r="I9" s="6"/>
      <c r="J9" s="209"/>
      <c r="K9" s="6"/>
      <c r="L9" s="1"/>
    </row>
    <row r="10" spans="1:12" ht="17.100000000000001" customHeight="1" x14ac:dyDescent="0.25">
      <c r="A10" s="8"/>
      <c r="B10" s="183"/>
      <c r="C10" s="183"/>
      <c r="D10" s="117"/>
      <c r="E10" s="184"/>
      <c r="F10" s="185"/>
      <c r="G10" s="7"/>
      <c r="H10" s="6"/>
      <c r="I10" s="6"/>
      <c r="J10" s="209"/>
      <c r="K10" s="6"/>
      <c r="L10" s="1"/>
    </row>
    <row r="11" spans="1:12" ht="17.100000000000001" customHeight="1" x14ac:dyDescent="0.25">
      <c r="A11" s="8"/>
      <c r="B11" s="183"/>
      <c r="C11" s="183"/>
      <c r="D11" s="117"/>
      <c r="E11" s="184"/>
      <c r="F11" s="185"/>
      <c r="G11" s="7"/>
      <c r="H11" s="6"/>
      <c r="I11" s="6"/>
      <c r="J11" s="209"/>
      <c r="K11" s="6"/>
      <c r="L11" s="1"/>
    </row>
    <row r="12" spans="1:12" ht="17.100000000000001" customHeight="1" x14ac:dyDescent="0.25">
      <c r="A12" s="8"/>
      <c r="B12" s="183"/>
      <c r="C12" s="183"/>
      <c r="D12" s="117"/>
      <c r="E12" s="184"/>
      <c r="F12" s="185"/>
      <c r="G12" s="7"/>
      <c r="H12" s="6"/>
      <c r="I12" s="6"/>
      <c r="J12" s="209"/>
      <c r="K12" s="6"/>
      <c r="L12" s="1"/>
    </row>
    <row r="13" spans="1:12" ht="17.100000000000001" customHeight="1" x14ac:dyDescent="0.25">
      <c r="A13" s="8"/>
      <c r="B13" s="183"/>
      <c r="C13" s="183"/>
      <c r="D13" s="117"/>
      <c r="E13" s="184"/>
      <c r="F13" s="185"/>
      <c r="G13" s="7"/>
      <c r="H13" s="6"/>
      <c r="I13" s="6"/>
      <c r="J13" s="209"/>
      <c r="K13" s="6"/>
      <c r="L13" s="1"/>
    </row>
    <row r="14" spans="1:12" ht="17.100000000000001" customHeight="1" x14ac:dyDescent="0.25">
      <c r="A14" s="8"/>
      <c r="B14" s="183"/>
      <c r="C14" s="183"/>
      <c r="D14" s="117"/>
      <c r="E14" s="184"/>
      <c r="F14" s="185"/>
      <c r="G14" s="7"/>
      <c r="H14" s="6"/>
      <c r="I14" s="6"/>
      <c r="J14" s="209"/>
      <c r="K14" s="6"/>
      <c r="L14" s="1"/>
    </row>
    <row r="15" spans="1:12" ht="17.100000000000001" customHeight="1" x14ac:dyDescent="0.25">
      <c r="A15" s="8"/>
      <c r="B15" s="183"/>
      <c r="C15" s="183"/>
      <c r="D15" s="117"/>
      <c r="E15" s="184"/>
      <c r="F15" s="185"/>
      <c r="G15" s="7"/>
      <c r="H15" s="6"/>
      <c r="I15" s="6"/>
      <c r="J15" s="209"/>
      <c r="K15" s="6"/>
      <c r="L15" s="1"/>
    </row>
    <row r="16" spans="1:12" ht="17.100000000000001" customHeight="1" x14ac:dyDescent="0.25">
      <c r="A16" s="8"/>
      <c r="B16" s="183"/>
      <c r="C16" s="183"/>
      <c r="D16" s="117"/>
      <c r="E16" s="184"/>
      <c r="F16" s="185"/>
      <c r="G16" s="7"/>
      <c r="H16" s="6"/>
      <c r="I16" s="6"/>
      <c r="J16" s="209"/>
      <c r="K16" s="6"/>
      <c r="L16" s="1"/>
    </row>
    <row r="17" spans="1:12" ht="17.100000000000001" customHeight="1" x14ac:dyDescent="0.25">
      <c r="A17" s="8"/>
      <c r="B17" s="183"/>
      <c r="C17" s="183"/>
      <c r="D17" s="117"/>
      <c r="E17" s="184"/>
      <c r="F17" s="185"/>
      <c r="G17" s="7"/>
      <c r="H17" s="6"/>
      <c r="I17" s="6"/>
      <c r="J17" s="209"/>
      <c r="K17" s="6"/>
      <c r="L17" s="1"/>
    </row>
    <row r="18" spans="1:12" ht="17.100000000000001" customHeight="1" x14ac:dyDescent="0.25">
      <c r="A18" s="8"/>
      <c r="B18" s="183"/>
      <c r="C18" s="183"/>
      <c r="D18" s="117"/>
      <c r="E18" s="184"/>
      <c r="F18" s="185"/>
      <c r="G18" s="7"/>
      <c r="H18" s="6"/>
      <c r="I18" s="6"/>
      <c r="J18" s="209"/>
      <c r="K18" s="6"/>
      <c r="L18" s="1"/>
    </row>
    <row r="19" spans="1:12" ht="17.100000000000001" customHeight="1" x14ac:dyDescent="0.25">
      <c r="A19" s="8"/>
      <c r="B19" s="183"/>
      <c r="C19" s="183"/>
      <c r="D19" s="117"/>
      <c r="E19" s="184"/>
      <c r="F19" s="185"/>
      <c r="G19" s="7"/>
      <c r="H19" s="6"/>
      <c r="I19" s="6"/>
      <c r="J19" s="209"/>
      <c r="K19" s="6"/>
      <c r="L19" s="1"/>
    </row>
    <row r="20" spans="1:12" ht="17.100000000000001" customHeight="1" x14ac:dyDescent="0.25">
      <c r="A20" s="8"/>
      <c r="B20" s="183"/>
      <c r="C20" s="183"/>
      <c r="D20" s="117"/>
      <c r="E20" s="184"/>
      <c r="F20" s="185"/>
      <c r="G20" s="7"/>
      <c r="H20" s="6"/>
      <c r="I20" s="6"/>
      <c r="J20" s="209"/>
      <c r="K20" s="6"/>
      <c r="L20" s="1"/>
    </row>
    <row r="21" spans="1:12" ht="17.100000000000001" customHeight="1" x14ac:dyDescent="0.25">
      <c r="A21" s="8"/>
      <c r="B21" s="183"/>
      <c r="C21" s="183"/>
      <c r="D21" s="117"/>
      <c r="E21" s="184"/>
      <c r="F21" s="185"/>
      <c r="G21" s="7"/>
      <c r="H21" s="6"/>
      <c r="I21" s="6"/>
      <c r="J21" s="209"/>
      <c r="K21" s="6"/>
      <c r="L21" s="1"/>
    </row>
    <row r="22" spans="1:12" ht="17.100000000000001" customHeight="1" x14ac:dyDescent="0.25">
      <c r="A22" s="8"/>
      <c r="B22" s="183"/>
      <c r="C22" s="183"/>
      <c r="D22" s="117"/>
      <c r="E22" s="184"/>
      <c r="F22" s="185"/>
      <c r="G22" s="7"/>
      <c r="H22" s="6"/>
      <c r="I22" s="6"/>
      <c r="J22" s="209"/>
      <c r="K22" s="6"/>
      <c r="L22" s="1"/>
    </row>
    <row r="23" spans="1:12" ht="17.100000000000001" customHeight="1" x14ac:dyDescent="0.25">
      <c r="A23" s="8"/>
      <c r="B23" s="183"/>
      <c r="C23" s="183"/>
      <c r="D23" s="117"/>
      <c r="E23" s="184"/>
      <c r="F23" s="185"/>
      <c r="G23" s="7"/>
      <c r="H23" s="6"/>
      <c r="I23" s="6"/>
      <c r="J23" s="209"/>
      <c r="K23" s="6"/>
      <c r="L23" s="1"/>
    </row>
    <row r="24" spans="1:12" ht="17.100000000000001" customHeight="1" x14ac:dyDescent="0.25">
      <c r="A24" s="8"/>
      <c r="B24" s="183"/>
      <c r="C24" s="183"/>
      <c r="D24" s="117"/>
      <c r="E24" s="184"/>
      <c r="F24" s="185"/>
      <c r="G24" s="7"/>
      <c r="H24" s="6"/>
      <c r="I24" s="6"/>
      <c r="J24" s="209"/>
      <c r="K24" s="6"/>
      <c r="L24" s="1"/>
    </row>
    <row r="25" spans="1:12" ht="17.100000000000001" customHeight="1" x14ac:dyDescent="0.25">
      <c r="A25" s="8"/>
      <c r="B25" s="183"/>
      <c r="C25" s="183"/>
      <c r="D25" s="117"/>
      <c r="E25" s="184"/>
      <c r="F25" s="185"/>
      <c r="G25" s="7"/>
      <c r="H25" s="6"/>
      <c r="I25" s="6"/>
      <c r="J25" s="209"/>
      <c r="K25" s="6"/>
      <c r="L25" s="1"/>
    </row>
    <row r="26" spans="1:12" ht="17.100000000000001" customHeight="1" x14ac:dyDescent="0.25">
      <c r="A26" s="8"/>
      <c r="B26" s="183"/>
      <c r="C26" s="183"/>
      <c r="D26" s="117"/>
      <c r="E26" s="184"/>
      <c r="F26" s="185"/>
      <c r="G26" s="7"/>
      <c r="H26" s="6"/>
      <c r="I26" s="6"/>
      <c r="J26" s="209"/>
      <c r="K26" s="6"/>
      <c r="L26" s="1"/>
    </row>
    <row r="27" spans="1:12" ht="17.100000000000001" customHeight="1" x14ac:dyDescent="0.25">
      <c r="A27" s="8"/>
      <c r="B27" s="183"/>
      <c r="C27" s="183"/>
      <c r="D27" s="117"/>
      <c r="E27" s="184"/>
      <c r="F27" s="185"/>
      <c r="G27" s="7"/>
      <c r="H27" s="6"/>
      <c r="I27" s="6"/>
      <c r="J27" s="209"/>
      <c r="K27" s="6"/>
      <c r="L27" s="1"/>
    </row>
    <row r="28" spans="1:12" ht="17.100000000000001" customHeight="1" x14ac:dyDescent="0.25">
      <c r="A28" s="8"/>
      <c r="B28" s="183"/>
      <c r="C28" s="183"/>
      <c r="D28" s="117"/>
      <c r="E28" s="184"/>
      <c r="F28" s="185"/>
      <c r="G28" s="7"/>
      <c r="H28" s="6"/>
      <c r="I28" s="6"/>
      <c r="J28" s="209"/>
      <c r="K28" s="6"/>
      <c r="L28" s="1"/>
    </row>
    <row r="29" spans="1:12" ht="17.100000000000001" customHeight="1" x14ac:dyDescent="0.25">
      <c r="A29" s="8"/>
      <c r="B29" s="183"/>
      <c r="C29" s="183"/>
      <c r="D29" s="117"/>
      <c r="E29" s="184"/>
      <c r="F29" s="185"/>
      <c r="G29" s="7"/>
      <c r="H29" s="6"/>
      <c r="I29" s="6"/>
      <c r="J29" s="209"/>
      <c r="K29" s="6"/>
      <c r="L29" s="1"/>
    </row>
    <row r="30" spans="1:12" ht="17.100000000000001" customHeight="1" x14ac:dyDescent="0.25">
      <c r="A30" s="8"/>
      <c r="B30" s="183"/>
      <c r="C30" s="183"/>
      <c r="D30" s="117"/>
      <c r="E30" s="184"/>
      <c r="F30" s="185"/>
      <c r="G30" s="7"/>
      <c r="H30" s="6"/>
      <c r="I30" s="6"/>
      <c r="J30" s="209"/>
      <c r="K30" s="6"/>
      <c r="L30" s="1"/>
    </row>
    <row r="31" spans="1:12" ht="17.100000000000001" customHeight="1" x14ac:dyDescent="0.25">
      <c r="A31" s="8"/>
      <c r="B31" s="183"/>
      <c r="C31" s="183"/>
      <c r="D31" s="117"/>
      <c r="E31" s="184"/>
      <c r="F31" s="185"/>
      <c r="G31" s="7"/>
      <c r="H31" s="6"/>
      <c r="I31" s="6"/>
      <c r="J31" s="209"/>
      <c r="K31" s="6"/>
      <c r="L31" s="1"/>
    </row>
    <row r="32" spans="1:12" ht="17.100000000000001" customHeight="1" x14ac:dyDescent="0.25">
      <c r="A32" s="8"/>
      <c r="B32" s="183"/>
      <c r="C32" s="183"/>
      <c r="D32" s="117"/>
      <c r="E32" s="184"/>
      <c r="F32" s="185"/>
      <c r="G32" s="7"/>
      <c r="H32" s="6"/>
      <c r="I32" s="6"/>
      <c r="J32" s="209"/>
      <c r="K32" s="6"/>
      <c r="L32" s="1"/>
    </row>
    <row r="33" spans="1:12" ht="17.100000000000001" customHeight="1" x14ac:dyDescent="0.25">
      <c r="A33" s="8"/>
      <c r="B33" s="183"/>
      <c r="C33" s="183"/>
      <c r="D33" s="117"/>
      <c r="E33" s="184"/>
      <c r="F33" s="185"/>
      <c r="G33" s="7"/>
      <c r="H33" s="6"/>
      <c r="I33" s="6"/>
      <c r="J33" s="209"/>
      <c r="K33" s="6"/>
      <c r="L33" s="1"/>
    </row>
    <row r="34" spans="1:12" ht="17.100000000000001" customHeight="1" x14ac:dyDescent="0.25">
      <c r="A34" s="8"/>
      <c r="B34" s="183"/>
      <c r="C34" s="183"/>
      <c r="D34" s="117"/>
      <c r="E34" s="184"/>
      <c r="F34" s="185"/>
      <c r="G34" s="7"/>
      <c r="H34" s="6"/>
      <c r="I34" s="6"/>
      <c r="J34" s="209"/>
      <c r="K34" s="6"/>
      <c r="L34" s="1"/>
    </row>
    <row r="35" spans="1:12" ht="17.100000000000001" customHeight="1" x14ac:dyDescent="0.25">
      <c r="A35" s="8"/>
      <c r="B35" s="183"/>
      <c r="C35" s="183"/>
      <c r="D35" s="117"/>
      <c r="E35" s="184"/>
      <c r="F35" s="185"/>
      <c r="G35" s="7"/>
      <c r="H35" s="6"/>
      <c r="I35" s="6"/>
      <c r="J35" s="209"/>
      <c r="K35" s="6"/>
      <c r="L35" s="1"/>
    </row>
    <row r="36" spans="1:12" ht="17.100000000000001" customHeight="1" x14ac:dyDescent="0.25">
      <c r="A36" s="8"/>
      <c r="B36" s="183"/>
      <c r="C36" s="183"/>
      <c r="D36" s="117"/>
      <c r="E36" s="184"/>
      <c r="F36" s="185"/>
      <c r="G36" s="7"/>
      <c r="H36" s="6"/>
      <c r="I36" s="6"/>
      <c r="J36" s="209"/>
      <c r="K36" s="6"/>
      <c r="L36" s="1"/>
    </row>
    <row r="37" spans="1:12" ht="17.100000000000001" customHeight="1" x14ac:dyDescent="0.25">
      <c r="A37" s="8"/>
      <c r="B37" s="183"/>
      <c r="C37" s="183"/>
      <c r="D37" s="117"/>
      <c r="E37" s="184"/>
      <c r="F37" s="185"/>
      <c r="G37" s="7"/>
      <c r="H37" s="6"/>
      <c r="I37" s="6"/>
      <c r="J37" s="209"/>
      <c r="K37" s="6"/>
      <c r="L37" s="1"/>
    </row>
    <row r="38" spans="1:12" ht="17.100000000000001" customHeight="1" x14ac:dyDescent="0.25">
      <c r="A38" s="8"/>
      <c r="B38" s="183"/>
      <c r="C38" s="183"/>
      <c r="D38" s="117"/>
      <c r="E38" s="184"/>
      <c r="F38" s="185"/>
      <c r="G38" s="7"/>
      <c r="H38" s="6"/>
      <c r="I38" s="6"/>
      <c r="J38" s="209"/>
      <c r="K38" s="6"/>
      <c r="L38" s="1"/>
    </row>
    <row r="39" spans="1:12" ht="17.100000000000001" customHeight="1" x14ac:dyDescent="0.25">
      <c r="A39" s="8"/>
      <c r="B39" s="183"/>
      <c r="C39" s="183"/>
      <c r="D39" s="117"/>
      <c r="E39" s="184"/>
      <c r="F39" s="185"/>
      <c r="G39" s="7"/>
      <c r="H39" s="6"/>
      <c r="I39" s="6"/>
      <c r="J39" s="209"/>
      <c r="K39" s="6"/>
      <c r="L39" s="1"/>
    </row>
    <row r="40" spans="1:12" ht="17.100000000000001" customHeight="1" x14ac:dyDescent="0.25">
      <c r="A40" s="8"/>
      <c r="B40" s="183"/>
      <c r="C40" s="183"/>
      <c r="D40" s="117"/>
      <c r="E40" s="184"/>
      <c r="F40" s="185"/>
      <c r="G40" s="7"/>
      <c r="H40" s="6"/>
      <c r="I40" s="6"/>
      <c r="J40" s="209"/>
      <c r="K40" s="6"/>
      <c r="L40" s="1"/>
    </row>
    <row r="41" spans="1:12" ht="17.100000000000001" customHeight="1" x14ac:dyDescent="0.25">
      <c r="A41" s="8"/>
      <c r="B41" s="183"/>
      <c r="C41" s="183"/>
      <c r="D41" s="117"/>
      <c r="E41" s="184"/>
      <c r="F41" s="185"/>
      <c r="G41" s="7"/>
      <c r="H41" s="6"/>
      <c r="I41" s="6"/>
      <c r="J41" s="209"/>
      <c r="K41" s="6"/>
      <c r="L41" s="1"/>
    </row>
    <row r="42" spans="1:12" ht="17.100000000000001" customHeight="1" x14ac:dyDescent="0.25">
      <c r="A42" s="8"/>
      <c r="B42" s="183"/>
      <c r="C42" s="183"/>
      <c r="D42" s="117"/>
      <c r="E42" s="184"/>
      <c r="F42" s="185"/>
      <c r="G42" s="7"/>
      <c r="H42" s="6"/>
      <c r="I42" s="6"/>
      <c r="J42" s="209"/>
      <c r="K42" s="6"/>
      <c r="L42" s="1"/>
    </row>
    <row r="43" spans="1:12" ht="17.100000000000001" customHeight="1" x14ac:dyDescent="0.25">
      <c r="A43" s="8"/>
      <c r="B43" s="183"/>
      <c r="C43" s="183"/>
      <c r="D43" s="117"/>
      <c r="E43" s="184"/>
      <c r="F43" s="185"/>
      <c r="G43" s="7"/>
      <c r="H43" s="6"/>
      <c r="I43" s="6"/>
      <c r="J43" s="209"/>
      <c r="K43" s="6"/>
      <c r="L43" s="1"/>
    </row>
    <row r="44" spans="1:12" ht="17.100000000000001" customHeight="1" x14ac:dyDescent="0.25">
      <c r="A44" s="8"/>
      <c r="B44" s="183"/>
      <c r="C44" s="183"/>
      <c r="D44" s="117"/>
      <c r="E44" s="184"/>
      <c r="F44" s="185"/>
      <c r="G44" s="7"/>
      <c r="H44" s="6"/>
      <c r="I44" s="6"/>
      <c r="J44" s="209"/>
      <c r="K44" s="6"/>
      <c r="L44" s="1"/>
    </row>
    <row r="45" spans="1:12" ht="17.100000000000001" customHeight="1" x14ac:dyDescent="0.25">
      <c r="A45" s="8"/>
      <c r="B45" s="183"/>
      <c r="C45" s="183"/>
      <c r="D45" s="117"/>
      <c r="E45" s="184"/>
      <c r="F45" s="185"/>
      <c r="G45" s="7"/>
      <c r="H45" s="6"/>
      <c r="I45" s="6"/>
      <c r="J45" s="209"/>
      <c r="K45" s="6"/>
      <c r="L45" s="1"/>
    </row>
    <row r="46" spans="1:12" ht="17.100000000000001" customHeight="1" x14ac:dyDescent="0.25">
      <c r="A46" s="5"/>
      <c r="B46" s="116"/>
      <c r="C46" s="116"/>
      <c r="D46" s="117"/>
      <c r="E46" s="6"/>
      <c r="F46" s="6"/>
      <c r="G46" s="7"/>
      <c r="H46" s="6"/>
      <c r="I46" s="6"/>
      <c r="J46" s="209"/>
      <c r="K46" s="6"/>
      <c r="L46" s="1"/>
    </row>
    <row r="47" spans="1:12" ht="17.100000000000001" customHeight="1" x14ac:dyDescent="0.25">
      <c r="A47" s="8"/>
      <c r="B47" s="116"/>
      <c r="C47" s="116"/>
      <c r="D47" s="117"/>
      <c r="E47" s="6"/>
      <c r="F47" s="6"/>
      <c r="G47" s="7"/>
      <c r="H47" s="6"/>
      <c r="I47" s="6"/>
      <c r="J47" s="209"/>
      <c r="K47" s="6"/>
      <c r="L47" s="1"/>
    </row>
    <row r="48" spans="1:12" ht="17.100000000000001" customHeight="1" x14ac:dyDescent="0.25">
      <c r="A48" s="5"/>
      <c r="B48" s="116"/>
      <c r="C48" s="116"/>
      <c r="D48" s="117"/>
      <c r="E48" s="6"/>
      <c r="F48" s="6"/>
      <c r="G48" s="7"/>
      <c r="H48" s="6"/>
      <c r="I48" s="6"/>
      <c r="J48" s="209"/>
      <c r="K48" s="6"/>
      <c r="L48" s="1"/>
    </row>
    <row r="49" spans="1:12" ht="17.100000000000001" customHeight="1" x14ac:dyDescent="0.25">
      <c r="A49" s="8"/>
      <c r="B49" s="116"/>
      <c r="C49" s="116"/>
      <c r="D49" s="117"/>
      <c r="E49" s="6"/>
      <c r="F49" s="6"/>
      <c r="G49" s="7"/>
      <c r="H49" s="6"/>
      <c r="I49" s="6"/>
      <c r="J49" s="209"/>
      <c r="K49" s="6"/>
      <c r="L49" s="1"/>
    </row>
    <row r="50" spans="1:12" ht="17.100000000000001" customHeight="1" x14ac:dyDescent="0.25">
      <c r="A50" s="5"/>
      <c r="B50" s="116"/>
      <c r="C50" s="116"/>
      <c r="D50" s="117"/>
      <c r="E50" s="6"/>
      <c r="F50" s="6"/>
      <c r="G50" s="7"/>
      <c r="H50" s="6"/>
      <c r="I50" s="6"/>
      <c r="J50" s="209"/>
      <c r="K50" s="6"/>
      <c r="L50" s="1"/>
    </row>
    <row r="51" spans="1:12" ht="17.100000000000001" customHeight="1" x14ac:dyDescent="0.25">
      <c r="A51" s="8"/>
      <c r="B51" s="116"/>
      <c r="C51" s="116"/>
      <c r="D51" s="117"/>
      <c r="E51" s="6"/>
      <c r="F51" s="6"/>
      <c r="G51" s="7"/>
      <c r="H51" s="6"/>
      <c r="I51" s="6"/>
      <c r="J51" s="209"/>
      <c r="K51" s="6"/>
      <c r="L51" s="1"/>
    </row>
    <row r="52" spans="1:12" ht="17.100000000000001" customHeight="1" x14ac:dyDescent="0.25">
      <c r="A52" s="5"/>
      <c r="B52" s="116"/>
      <c r="C52" s="116"/>
      <c r="D52" s="117"/>
      <c r="E52" s="6"/>
      <c r="F52" s="6"/>
      <c r="G52" s="7"/>
      <c r="H52" s="6"/>
      <c r="I52" s="6"/>
      <c r="J52" s="209"/>
      <c r="K52" s="6"/>
      <c r="L52" s="1"/>
    </row>
    <row r="53" spans="1:12" ht="17.100000000000001" customHeight="1" x14ac:dyDescent="0.25">
      <c r="A53" s="8"/>
      <c r="B53" s="116"/>
      <c r="C53" s="116"/>
      <c r="D53" s="117"/>
      <c r="E53" s="6"/>
      <c r="F53" s="6"/>
      <c r="G53" s="7"/>
      <c r="H53" s="6"/>
      <c r="I53" s="6"/>
      <c r="J53" s="209"/>
      <c r="K53" s="6"/>
      <c r="L53" s="1"/>
    </row>
    <row r="54" spans="1:12" ht="17.100000000000001" customHeight="1" x14ac:dyDescent="0.25">
      <c r="A54" s="5"/>
      <c r="B54" s="116"/>
      <c r="C54" s="116"/>
      <c r="D54" s="117"/>
      <c r="E54" s="6"/>
      <c r="F54" s="6"/>
      <c r="G54" s="7"/>
      <c r="H54" s="6"/>
      <c r="I54" s="6"/>
      <c r="J54" s="209"/>
      <c r="K54" s="6"/>
      <c r="L54" s="1"/>
    </row>
    <row r="55" spans="1:12" ht="17.100000000000001" customHeight="1" x14ac:dyDescent="0.25">
      <c r="A55" s="8"/>
      <c r="B55" s="116"/>
      <c r="C55" s="116"/>
      <c r="D55" s="117"/>
      <c r="E55" s="6"/>
      <c r="F55" s="6"/>
      <c r="G55" s="7"/>
      <c r="H55" s="6"/>
      <c r="I55" s="6"/>
      <c r="J55" s="209"/>
      <c r="K55" s="6"/>
      <c r="L55" s="1"/>
    </row>
    <row r="56" spans="1:12" ht="17.100000000000001" customHeight="1" x14ac:dyDescent="0.25">
      <c r="A56" s="5"/>
      <c r="B56" s="116"/>
      <c r="C56" s="116"/>
      <c r="D56" s="117"/>
      <c r="E56" s="6"/>
      <c r="F56" s="6"/>
      <c r="G56" s="7"/>
      <c r="H56" s="6"/>
      <c r="I56" s="6"/>
      <c r="J56" s="209"/>
      <c r="K56" s="6"/>
      <c r="L56" s="1"/>
    </row>
    <row r="57" spans="1:12" ht="17.100000000000001" customHeight="1" x14ac:dyDescent="0.25">
      <c r="A57" s="8"/>
      <c r="B57" s="116"/>
      <c r="C57" s="116"/>
      <c r="D57" s="117"/>
      <c r="E57" s="6"/>
      <c r="F57" s="6"/>
      <c r="G57" s="7"/>
      <c r="H57" s="6"/>
      <c r="I57" s="6"/>
      <c r="J57" s="209"/>
      <c r="K57" s="6"/>
      <c r="L57" s="1"/>
    </row>
    <row r="58" spans="1:12" ht="17.100000000000001" customHeight="1" x14ac:dyDescent="0.25">
      <c r="A58" s="5"/>
      <c r="B58" s="116"/>
      <c r="C58" s="116"/>
      <c r="D58" s="117"/>
      <c r="E58" s="6"/>
      <c r="F58" s="6"/>
      <c r="G58" s="7"/>
      <c r="H58" s="6"/>
      <c r="I58" s="6"/>
      <c r="J58" s="209"/>
      <c r="K58" s="6"/>
      <c r="L58" s="1"/>
    </row>
    <row r="59" spans="1:12" ht="17.100000000000001" customHeight="1" x14ac:dyDescent="0.25">
      <c r="A59" s="8"/>
      <c r="B59" s="116"/>
      <c r="C59" s="116"/>
      <c r="D59" s="117"/>
      <c r="E59" s="6"/>
      <c r="F59" s="6"/>
      <c r="G59" s="7"/>
      <c r="H59" s="6"/>
      <c r="I59" s="6"/>
      <c r="J59" s="209"/>
      <c r="K59" s="6"/>
      <c r="L59" s="1"/>
    </row>
    <row r="60" spans="1:12" ht="17.100000000000001" customHeight="1" x14ac:dyDescent="0.25">
      <c r="A60" s="5"/>
      <c r="B60" s="116"/>
      <c r="C60" s="116"/>
      <c r="D60" s="117"/>
      <c r="E60" s="6"/>
      <c r="F60" s="6"/>
      <c r="G60" s="7"/>
      <c r="H60" s="6"/>
      <c r="I60" s="6"/>
      <c r="J60" s="209"/>
      <c r="K60" s="6"/>
      <c r="L60" s="1"/>
    </row>
    <row r="61" spans="1:12" ht="17.100000000000001" customHeight="1" x14ac:dyDescent="0.25">
      <c r="A61" s="8"/>
      <c r="B61" s="116"/>
      <c r="C61" s="116"/>
      <c r="D61" s="117"/>
      <c r="E61" s="6"/>
      <c r="F61" s="6"/>
      <c r="G61" s="7"/>
      <c r="H61" s="6"/>
      <c r="I61" s="6"/>
      <c r="J61" s="209"/>
      <c r="K61" s="6"/>
      <c r="L61" s="1"/>
    </row>
    <row r="62" spans="1:12" ht="17.100000000000001" customHeight="1" x14ac:dyDescent="0.25">
      <c r="A62" s="5"/>
      <c r="B62" s="116"/>
      <c r="C62" s="116"/>
      <c r="D62" s="117"/>
      <c r="E62" s="6"/>
      <c r="F62" s="6"/>
      <c r="G62" s="7"/>
      <c r="H62" s="6"/>
      <c r="I62" s="6"/>
      <c r="J62" s="209"/>
      <c r="K62" s="6"/>
      <c r="L62" s="1"/>
    </row>
    <row r="63" spans="1:12" ht="17.100000000000001" customHeight="1" x14ac:dyDescent="0.25">
      <c r="A63" s="8"/>
      <c r="B63" s="116"/>
      <c r="C63" s="116"/>
      <c r="D63" s="117"/>
      <c r="E63" s="6"/>
      <c r="F63" s="6"/>
      <c r="G63" s="7"/>
      <c r="H63" s="6"/>
      <c r="I63" s="6"/>
      <c r="J63" s="209"/>
      <c r="K63" s="6"/>
      <c r="L63" s="1"/>
    </row>
    <row r="64" spans="1:12" ht="17.100000000000001" customHeight="1" x14ac:dyDescent="0.25">
      <c r="A64" s="5"/>
      <c r="B64" s="116"/>
      <c r="C64" s="116"/>
      <c r="D64" s="117"/>
      <c r="E64" s="6"/>
      <c r="F64" s="6"/>
      <c r="G64" s="7"/>
      <c r="H64" s="6"/>
      <c r="I64" s="6"/>
      <c r="J64" s="209"/>
      <c r="K64" s="6"/>
      <c r="L64" s="1"/>
    </row>
    <row r="65" spans="1:12" ht="17.100000000000001" customHeight="1" x14ac:dyDescent="0.25">
      <c r="A65" s="8"/>
      <c r="B65" s="116"/>
      <c r="C65" s="116"/>
      <c r="D65" s="117"/>
      <c r="E65" s="6"/>
      <c r="F65" s="6"/>
      <c r="G65" s="7"/>
      <c r="H65" s="6"/>
      <c r="I65" s="6"/>
      <c r="J65" s="209"/>
      <c r="K65" s="6"/>
      <c r="L65" s="1"/>
    </row>
    <row r="66" spans="1:12" ht="17.100000000000001" customHeight="1" x14ac:dyDescent="0.25">
      <c r="A66" s="5"/>
      <c r="B66" s="116"/>
      <c r="C66" s="116"/>
      <c r="D66" s="117"/>
      <c r="E66" s="6"/>
      <c r="F66" s="6"/>
      <c r="G66" s="7"/>
      <c r="H66" s="6"/>
      <c r="I66" s="6"/>
      <c r="J66" s="209"/>
      <c r="K66" s="6"/>
      <c r="L66" s="1"/>
    </row>
    <row r="67" spans="1:12" ht="17.100000000000001" customHeight="1" x14ac:dyDescent="0.25">
      <c r="A67" s="8"/>
      <c r="B67" s="116"/>
      <c r="C67" s="116"/>
      <c r="D67" s="117"/>
      <c r="E67" s="6"/>
      <c r="F67" s="6"/>
      <c r="G67" s="7"/>
      <c r="H67" s="6"/>
      <c r="I67" s="6"/>
      <c r="J67" s="209"/>
      <c r="K67" s="6"/>
      <c r="L67" s="1"/>
    </row>
    <row r="68" spans="1:12" ht="17.100000000000001" customHeight="1" x14ac:dyDescent="0.25">
      <c r="A68" s="5"/>
      <c r="B68" s="116"/>
      <c r="C68" s="116"/>
      <c r="D68" s="117"/>
      <c r="E68" s="6"/>
      <c r="F68" s="6"/>
      <c r="G68" s="7"/>
      <c r="H68" s="6"/>
      <c r="I68" s="6"/>
      <c r="J68" s="209"/>
      <c r="K68" s="6"/>
      <c r="L68" s="1"/>
    </row>
    <row r="69" spans="1:12" ht="17.100000000000001" customHeight="1" x14ac:dyDescent="0.25">
      <c r="A69" s="8"/>
      <c r="B69" s="116"/>
      <c r="C69" s="116"/>
      <c r="D69" s="117"/>
      <c r="E69" s="6"/>
      <c r="F69" s="6"/>
      <c r="G69" s="7"/>
      <c r="H69" s="6"/>
      <c r="I69" s="6"/>
      <c r="J69" s="209"/>
      <c r="K69" s="6"/>
      <c r="L69" s="1"/>
    </row>
    <row r="70" spans="1:12" ht="17.100000000000001" customHeight="1" x14ac:dyDescent="0.25">
      <c r="A70" s="5"/>
      <c r="B70" s="116"/>
      <c r="C70" s="116"/>
      <c r="D70" s="117"/>
      <c r="E70" s="6"/>
      <c r="F70" s="6"/>
      <c r="G70" s="7"/>
      <c r="H70" s="6"/>
      <c r="I70" s="6"/>
      <c r="J70" s="209"/>
      <c r="K70" s="6"/>
      <c r="L70" s="1"/>
    </row>
    <row r="71" spans="1:12" ht="17.100000000000001" customHeight="1" x14ac:dyDescent="0.25">
      <c r="A71" s="8"/>
      <c r="B71" s="116"/>
      <c r="C71" s="116"/>
      <c r="D71" s="117"/>
      <c r="E71" s="6"/>
      <c r="F71" s="6"/>
      <c r="G71" s="7"/>
      <c r="H71" s="6"/>
      <c r="I71" s="6"/>
      <c r="J71" s="209"/>
      <c r="K71" s="6"/>
      <c r="L71" s="1"/>
    </row>
    <row r="72" spans="1:12" ht="17.100000000000001" customHeight="1" x14ac:dyDescent="0.25">
      <c r="A72" s="5"/>
      <c r="B72" s="116"/>
      <c r="C72" s="116"/>
      <c r="D72" s="117"/>
      <c r="E72" s="6"/>
      <c r="F72" s="6"/>
      <c r="G72" s="7"/>
      <c r="H72" s="6"/>
      <c r="I72" s="6"/>
      <c r="J72" s="209"/>
      <c r="K72" s="6"/>
      <c r="L72" s="1"/>
    </row>
    <row r="73" spans="1:12" ht="17.100000000000001" customHeight="1" x14ac:dyDescent="0.25">
      <c r="A73" s="8"/>
      <c r="B73" s="116"/>
      <c r="C73" s="116"/>
      <c r="D73" s="117"/>
      <c r="E73" s="6"/>
      <c r="F73" s="6"/>
      <c r="G73" s="7"/>
      <c r="H73" s="6"/>
      <c r="I73" s="6"/>
      <c r="J73" s="209"/>
      <c r="K73" s="6"/>
      <c r="L73" s="1"/>
    </row>
    <row r="74" spans="1:12" ht="17.100000000000001" customHeight="1" x14ac:dyDescent="0.25">
      <c r="A74" s="5"/>
      <c r="B74" s="116"/>
      <c r="C74" s="116"/>
      <c r="D74" s="117"/>
      <c r="E74" s="6"/>
      <c r="F74" s="6"/>
      <c r="G74" s="7"/>
      <c r="H74" s="6"/>
      <c r="I74" s="6"/>
      <c r="J74" s="209"/>
      <c r="K74" s="6"/>
      <c r="L74" s="1"/>
    </row>
    <row r="75" spans="1:12" ht="17.100000000000001" customHeight="1" x14ac:dyDescent="0.25">
      <c r="A75" s="8"/>
      <c r="B75" s="116"/>
      <c r="C75" s="116"/>
      <c r="D75" s="117"/>
      <c r="E75" s="6"/>
      <c r="F75" s="6"/>
      <c r="G75" s="7"/>
      <c r="H75" s="6"/>
      <c r="I75" s="6"/>
      <c r="J75" s="209"/>
      <c r="K75" s="6"/>
      <c r="L75" s="1"/>
    </row>
    <row r="76" spans="1:12" ht="17.100000000000001" customHeight="1" x14ac:dyDescent="0.25">
      <c r="A76" s="5"/>
      <c r="B76" s="116"/>
      <c r="C76" s="116"/>
      <c r="D76" s="117"/>
      <c r="E76" s="6"/>
      <c r="F76" s="6"/>
      <c r="G76" s="7"/>
      <c r="H76" s="6"/>
      <c r="I76" s="6"/>
      <c r="J76" s="209"/>
      <c r="K76" s="6"/>
      <c r="L76" s="1"/>
    </row>
    <row r="77" spans="1:12" ht="17.100000000000001" customHeight="1" x14ac:dyDescent="0.25">
      <c r="A77" s="8"/>
      <c r="B77" s="116"/>
      <c r="C77" s="116"/>
      <c r="D77" s="117"/>
      <c r="E77" s="6"/>
      <c r="F77" s="6"/>
      <c r="G77" s="7"/>
      <c r="H77" s="6"/>
      <c r="I77" s="6"/>
      <c r="J77" s="209"/>
      <c r="K77" s="6"/>
      <c r="L77" s="1"/>
    </row>
    <row r="78" spans="1:12" ht="17.100000000000001" customHeight="1" x14ac:dyDescent="0.25">
      <c r="A78" s="5"/>
      <c r="B78" s="116"/>
      <c r="C78" s="116"/>
      <c r="D78" s="117"/>
      <c r="E78" s="6"/>
      <c r="F78" s="6"/>
      <c r="G78" s="7"/>
      <c r="H78" s="6"/>
      <c r="I78" s="6"/>
      <c r="J78" s="209"/>
      <c r="K78" s="6"/>
      <c r="L78" s="1"/>
    </row>
    <row r="79" spans="1:12" ht="17.100000000000001" customHeight="1" x14ac:dyDescent="0.25">
      <c r="A79" s="8"/>
      <c r="B79" s="116"/>
      <c r="C79" s="116"/>
      <c r="D79" s="117"/>
      <c r="E79" s="6"/>
      <c r="F79" s="6"/>
      <c r="G79" s="7"/>
      <c r="H79" s="6"/>
      <c r="I79" s="6"/>
      <c r="J79" s="209"/>
      <c r="K79" s="6"/>
      <c r="L79" s="1"/>
    </row>
    <row r="80" spans="1:12" ht="17.100000000000001" customHeight="1" x14ac:dyDescent="0.25">
      <c r="A80" s="5"/>
      <c r="B80" s="116"/>
      <c r="C80" s="116"/>
      <c r="D80" s="117"/>
      <c r="E80" s="6"/>
      <c r="F80" s="6"/>
      <c r="G80" s="7"/>
      <c r="H80" s="6"/>
      <c r="I80" s="6"/>
      <c r="J80" s="209"/>
      <c r="K80" s="6"/>
      <c r="L80" s="1"/>
    </row>
    <row r="81" spans="1:12" ht="17.100000000000001" customHeight="1" x14ac:dyDescent="0.25">
      <c r="A81" s="8"/>
      <c r="B81" s="116"/>
      <c r="C81" s="116"/>
      <c r="D81" s="117"/>
      <c r="E81" s="6"/>
      <c r="F81" s="6"/>
      <c r="G81" s="7"/>
      <c r="H81" s="6"/>
      <c r="I81" s="6"/>
      <c r="J81" s="209"/>
      <c r="K81" s="6"/>
      <c r="L81" s="1"/>
    </row>
    <row r="82" spans="1:12" ht="17.100000000000001" customHeight="1" x14ac:dyDescent="0.25">
      <c r="A82" s="5"/>
      <c r="B82" s="116"/>
      <c r="C82" s="116"/>
      <c r="D82" s="117"/>
      <c r="E82" s="6"/>
      <c r="F82" s="6"/>
      <c r="G82" s="7"/>
      <c r="H82" s="6"/>
      <c r="I82" s="6"/>
      <c r="J82" s="209"/>
      <c r="K82" s="6"/>
      <c r="L82" s="1"/>
    </row>
    <row r="83" spans="1:12" ht="17.100000000000001" customHeight="1" x14ac:dyDescent="0.25">
      <c r="A83" s="8"/>
      <c r="B83" s="116"/>
      <c r="C83" s="116"/>
      <c r="D83" s="117"/>
      <c r="E83" s="6"/>
      <c r="F83" s="6"/>
      <c r="G83" s="7"/>
      <c r="H83" s="6"/>
      <c r="I83" s="6"/>
      <c r="J83" s="209"/>
      <c r="K83" s="6"/>
      <c r="L83" s="1"/>
    </row>
    <row r="84" spans="1:12" ht="17.100000000000001" customHeight="1" x14ac:dyDescent="0.25">
      <c r="A84" s="5"/>
      <c r="B84" s="116"/>
      <c r="C84" s="116"/>
      <c r="D84" s="117"/>
      <c r="E84" s="6"/>
      <c r="F84" s="6"/>
      <c r="G84" s="7"/>
      <c r="H84" s="6"/>
      <c r="I84" s="6"/>
      <c r="J84" s="209"/>
      <c r="K84" s="6"/>
      <c r="L84" s="1"/>
    </row>
    <row r="85" spans="1:12" ht="17.100000000000001" customHeight="1" x14ac:dyDescent="0.25">
      <c r="A85" s="8"/>
      <c r="B85" s="116"/>
      <c r="C85" s="116"/>
      <c r="D85" s="117"/>
      <c r="E85" s="6"/>
      <c r="F85" s="6"/>
      <c r="G85" s="7"/>
      <c r="H85" s="6"/>
      <c r="I85" s="6"/>
      <c r="J85" s="209"/>
      <c r="K85" s="6"/>
      <c r="L85" s="1"/>
    </row>
    <row r="86" spans="1:12" ht="17.100000000000001" customHeight="1" x14ac:dyDescent="0.25">
      <c r="A86" s="8"/>
      <c r="B86" s="116"/>
      <c r="C86" s="116"/>
      <c r="D86" s="117"/>
      <c r="E86" s="6"/>
      <c r="F86" s="6"/>
      <c r="G86" s="7"/>
      <c r="H86" s="6"/>
      <c r="I86" s="6"/>
      <c r="J86" s="209"/>
      <c r="K86" s="6"/>
      <c r="L86" s="1"/>
    </row>
    <row r="87" spans="1:12" ht="17.100000000000001" customHeight="1" x14ac:dyDescent="0.25">
      <c r="A87" s="8"/>
      <c r="B87" s="116"/>
      <c r="C87" s="116"/>
      <c r="D87" s="117"/>
      <c r="E87" s="6"/>
      <c r="F87" s="6"/>
      <c r="G87" s="7"/>
      <c r="H87" s="6"/>
      <c r="I87" s="6"/>
      <c r="J87" s="209"/>
      <c r="K87" s="6"/>
      <c r="L87" s="1"/>
    </row>
    <row r="88" spans="1:12" ht="17.100000000000001" customHeight="1" x14ac:dyDescent="0.25">
      <c r="A88" s="8"/>
      <c r="B88" s="116"/>
      <c r="C88" s="116"/>
      <c r="D88" s="117"/>
      <c r="E88" s="6"/>
      <c r="F88" s="6"/>
      <c r="G88" s="7"/>
      <c r="H88" s="6"/>
      <c r="I88" s="6"/>
      <c r="J88" s="209"/>
      <c r="K88" s="6"/>
      <c r="L88" s="1"/>
    </row>
    <row r="89" spans="1:12" ht="17.100000000000001" customHeight="1" x14ac:dyDescent="0.25">
      <c r="A89" s="8"/>
      <c r="B89" s="116"/>
      <c r="C89" s="116"/>
      <c r="D89" s="117"/>
      <c r="E89" s="6"/>
      <c r="F89" s="6"/>
      <c r="G89" s="7"/>
      <c r="H89" s="6"/>
      <c r="I89" s="6"/>
      <c r="J89" s="209"/>
      <c r="K89" s="6"/>
      <c r="L89" s="1"/>
    </row>
    <row r="90" spans="1:12" ht="17.100000000000001" customHeight="1" x14ac:dyDescent="0.25">
      <c r="A90" s="8"/>
      <c r="B90" s="116"/>
      <c r="C90" s="116"/>
      <c r="D90" s="117"/>
      <c r="E90" s="6"/>
      <c r="F90" s="6"/>
      <c r="G90" s="7"/>
      <c r="H90" s="6"/>
      <c r="I90" s="6"/>
      <c r="J90" s="209"/>
      <c r="K90" s="6"/>
      <c r="L90" s="1"/>
    </row>
    <row r="91" spans="1:12" ht="17.100000000000001" customHeight="1" x14ac:dyDescent="0.25">
      <c r="A91" s="8"/>
      <c r="B91" s="116"/>
      <c r="C91" s="116"/>
      <c r="D91" s="117"/>
      <c r="E91" s="6"/>
      <c r="F91" s="6"/>
      <c r="G91" s="7"/>
      <c r="H91" s="6"/>
      <c r="I91" s="6"/>
      <c r="J91" s="209"/>
      <c r="K91" s="6"/>
      <c r="L91" s="1"/>
    </row>
    <row r="92" spans="1:12" ht="17.100000000000001" customHeight="1" x14ac:dyDescent="0.25">
      <c r="A92" s="8"/>
      <c r="B92" s="116"/>
      <c r="C92" s="116"/>
      <c r="D92" s="117"/>
      <c r="E92" s="6"/>
      <c r="F92" s="6"/>
      <c r="G92" s="7"/>
      <c r="H92" s="6"/>
      <c r="I92" s="6"/>
      <c r="J92" s="209"/>
      <c r="K92" s="6"/>
      <c r="L92" s="1"/>
    </row>
    <row r="93" spans="1:12" ht="17.100000000000001" customHeight="1" x14ac:dyDescent="0.25">
      <c r="A93" s="8"/>
      <c r="B93" s="116"/>
      <c r="C93" s="116"/>
      <c r="D93" s="117"/>
      <c r="E93" s="6"/>
      <c r="F93" s="6"/>
      <c r="G93" s="7"/>
      <c r="H93" s="6"/>
      <c r="I93" s="6"/>
      <c r="J93" s="209"/>
      <c r="K93" s="6"/>
      <c r="L93" s="1"/>
    </row>
    <row r="94" spans="1:12" ht="17.100000000000001" customHeight="1" x14ac:dyDescent="0.25">
      <c r="A94" s="8"/>
      <c r="B94" s="116"/>
      <c r="C94" s="116"/>
      <c r="D94" s="117"/>
      <c r="E94" s="6"/>
      <c r="F94" s="6"/>
      <c r="G94" s="7"/>
      <c r="H94" s="6"/>
      <c r="I94" s="6"/>
      <c r="J94" s="209"/>
      <c r="K94" s="6"/>
      <c r="L94" s="1"/>
    </row>
    <row r="95" spans="1:12" ht="17.100000000000001" customHeight="1" x14ac:dyDescent="0.25">
      <c r="A95" s="8"/>
      <c r="B95" s="116"/>
      <c r="C95" s="116"/>
      <c r="D95" s="117"/>
      <c r="E95" s="6"/>
      <c r="F95" s="6"/>
      <c r="G95" s="7"/>
      <c r="H95" s="6"/>
      <c r="I95" s="6"/>
      <c r="J95" s="209"/>
      <c r="K95" s="6"/>
      <c r="L95" s="1"/>
    </row>
    <row r="96" spans="1:12" ht="17.100000000000001" customHeight="1" x14ac:dyDescent="0.25">
      <c r="A96" s="8"/>
      <c r="B96" s="116"/>
      <c r="C96" s="116"/>
      <c r="D96" s="117"/>
      <c r="E96" s="6"/>
      <c r="F96" s="6"/>
      <c r="G96" s="7"/>
      <c r="H96" s="6"/>
      <c r="I96" s="6"/>
      <c r="J96" s="209"/>
      <c r="K96" s="6"/>
      <c r="L96" s="1"/>
    </row>
    <row r="97" spans="1:12" ht="17.100000000000001" customHeight="1" x14ac:dyDescent="0.25">
      <c r="A97" s="8"/>
      <c r="B97" s="116"/>
      <c r="C97" s="116"/>
      <c r="D97" s="117"/>
      <c r="E97" s="6"/>
      <c r="F97" s="6"/>
      <c r="G97" s="7"/>
      <c r="H97" s="6"/>
      <c r="I97" s="6"/>
      <c r="J97" s="209"/>
      <c r="K97" s="6"/>
      <c r="L97" s="1"/>
    </row>
    <row r="98" spans="1:12" ht="17.100000000000001" customHeight="1" x14ac:dyDescent="0.25">
      <c r="A98" s="8"/>
      <c r="B98" s="116"/>
      <c r="C98" s="116"/>
      <c r="D98" s="117"/>
      <c r="E98" s="6"/>
      <c r="F98" s="6"/>
      <c r="G98" s="7"/>
      <c r="H98" s="6"/>
      <c r="I98" s="6"/>
      <c r="J98" s="209"/>
      <c r="K98" s="6"/>
      <c r="L98" s="1"/>
    </row>
    <row r="99" spans="1:12" ht="17.100000000000001" customHeight="1" x14ac:dyDescent="0.25">
      <c r="A99" s="8"/>
      <c r="B99" s="116"/>
      <c r="C99" s="116"/>
      <c r="D99" s="117"/>
      <c r="E99" s="6"/>
      <c r="F99" s="6"/>
      <c r="G99" s="7"/>
      <c r="H99" s="6"/>
      <c r="I99" s="6"/>
      <c r="J99" s="209"/>
      <c r="K99" s="6"/>
      <c r="L99" s="1"/>
    </row>
    <row r="100" spans="1:12" ht="17.100000000000001" customHeight="1" x14ac:dyDescent="0.25">
      <c r="A100" s="8"/>
      <c r="B100" s="116"/>
      <c r="C100" s="116"/>
      <c r="D100" s="117"/>
      <c r="E100" s="6"/>
      <c r="F100" s="6"/>
      <c r="G100" s="7"/>
      <c r="H100" s="6"/>
      <c r="I100" s="6"/>
      <c r="J100" s="209"/>
      <c r="K100" s="6"/>
      <c r="L100" s="1"/>
    </row>
    <row r="101" spans="1:12" ht="17.100000000000001" customHeight="1" x14ac:dyDescent="0.25">
      <c r="A101" s="8"/>
      <c r="B101" s="116"/>
      <c r="C101" s="116"/>
      <c r="D101" s="117"/>
      <c r="E101" s="6"/>
      <c r="F101" s="6"/>
      <c r="G101" s="7"/>
      <c r="H101" s="6"/>
      <c r="I101" s="6"/>
      <c r="J101" s="209"/>
      <c r="K101" s="6"/>
      <c r="L101" s="1"/>
    </row>
    <row r="102" spans="1:12" ht="17.100000000000001" customHeight="1" x14ac:dyDescent="0.25">
      <c r="A102" s="8"/>
      <c r="B102" s="116"/>
      <c r="C102" s="116"/>
      <c r="D102" s="117"/>
      <c r="E102" s="6"/>
      <c r="F102" s="6"/>
      <c r="G102" s="7"/>
      <c r="H102" s="6"/>
      <c r="I102" s="6"/>
      <c r="J102" s="209"/>
      <c r="K102" s="6"/>
      <c r="L102" s="1"/>
    </row>
    <row r="103" spans="1:12" ht="17.100000000000001" customHeight="1" x14ac:dyDescent="0.25">
      <c r="A103" s="8"/>
      <c r="B103" s="116"/>
      <c r="C103" s="116"/>
      <c r="D103" s="117"/>
      <c r="E103" s="6"/>
      <c r="F103" s="6"/>
      <c r="G103" s="7"/>
      <c r="H103" s="6"/>
      <c r="I103" s="6"/>
      <c r="J103" s="209"/>
      <c r="K103" s="6"/>
      <c r="L103" s="1"/>
    </row>
    <row r="104" spans="1:12" ht="17.100000000000001" customHeight="1" x14ac:dyDescent="0.25">
      <c r="A104" s="8"/>
      <c r="B104" s="116"/>
      <c r="C104" s="116"/>
      <c r="D104" s="117"/>
      <c r="E104" s="6"/>
      <c r="F104" s="6"/>
      <c r="G104" s="7"/>
      <c r="H104" s="6"/>
      <c r="I104" s="6"/>
      <c r="J104" s="209"/>
      <c r="K104" s="6"/>
      <c r="L104" s="1"/>
    </row>
    <row r="105" spans="1:12" ht="17.100000000000001" customHeight="1" x14ac:dyDescent="0.25">
      <c r="A105" s="8"/>
      <c r="B105" s="116"/>
      <c r="C105" s="116"/>
      <c r="D105" s="117"/>
      <c r="E105" s="6"/>
      <c r="F105" s="6"/>
      <c r="G105" s="7"/>
      <c r="H105" s="6"/>
      <c r="I105" s="6"/>
      <c r="J105" s="209"/>
      <c r="K105" s="6"/>
      <c r="L105" s="1"/>
    </row>
    <row r="106" spans="1:12" ht="17.100000000000001" customHeight="1" x14ac:dyDescent="0.25">
      <c r="A106" s="8"/>
      <c r="B106" s="116"/>
      <c r="C106" s="116"/>
      <c r="D106" s="117"/>
      <c r="E106" s="6"/>
      <c r="F106" s="6"/>
      <c r="G106" s="7"/>
      <c r="H106" s="6"/>
      <c r="I106" s="6"/>
      <c r="J106" s="209"/>
      <c r="K106" s="6"/>
      <c r="L106" s="1"/>
    </row>
    <row r="107" spans="1:12" ht="17.100000000000001" customHeight="1" x14ac:dyDescent="0.25">
      <c r="A107" s="8"/>
      <c r="B107" s="116"/>
      <c r="C107" s="116"/>
      <c r="D107" s="117"/>
      <c r="E107" s="6"/>
      <c r="F107" s="6"/>
      <c r="G107" s="7"/>
      <c r="H107" s="6"/>
      <c r="I107" s="6"/>
      <c r="J107" s="209"/>
      <c r="K107" s="6"/>
      <c r="L107" s="1"/>
    </row>
    <row r="108" spans="1:12" ht="17.100000000000001" customHeight="1" x14ac:dyDescent="0.25">
      <c r="A108" s="8"/>
      <c r="B108" s="116"/>
      <c r="C108" s="116"/>
      <c r="D108" s="117"/>
      <c r="E108" s="6"/>
      <c r="F108" s="6"/>
      <c r="G108" s="7"/>
      <c r="H108" s="6"/>
      <c r="I108" s="6"/>
      <c r="J108" s="209"/>
      <c r="K108" s="6"/>
      <c r="L108" s="1"/>
    </row>
    <row r="109" spans="1:12" ht="17.100000000000001" customHeight="1" x14ac:dyDescent="0.25">
      <c r="A109" s="8"/>
      <c r="B109" s="116"/>
      <c r="C109" s="116"/>
      <c r="D109" s="117"/>
      <c r="E109" s="6"/>
      <c r="F109" s="6"/>
      <c r="G109" s="7"/>
      <c r="H109" s="6"/>
      <c r="I109" s="6"/>
      <c r="J109" s="209"/>
      <c r="K109" s="6"/>
      <c r="L109" s="1"/>
    </row>
    <row r="110" spans="1:12" ht="17.100000000000001" customHeight="1" x14ac:dyDescent="0.25">
      <c r="A110" s="8"/>
      <c r="B110" s="116"/>
      <c r="C110" s="116"/>
      <c r="D110" s="117"/>
      <c r="E110" s="6"/>
      <c r="F110" s="6"/>
      <c r="G110" s="7"/>
      <c r="H110" s="6"/>
      <c r="I110" s="6"/>
      <c r="J110" s="209"/>
      <c r="K110" s="6"/>
      <c r="L110" s="1"/>
    </row>
    <row r="111" spans="1:12" ht="17.100000000000001" customHeight="1" x14ac:dyDescent="0.25">
      <c r="A111" s="8"/>
      <c r="B111" s="116"/>
      <c r="C111" s="116"/>
      <c r="D111" s="117"/>
      <c r="E111" s="6"/>
      <c r="F111" s="6"/>
      <c r="G111" s="7"/>
      <c r="H111" s="6"/>
      <c r="I111" s="6"/>
      <c r="J111" s="209"/>
      <c r="K111" s="6"/>
      <c r="L111" s="1"/>
    </row>
    <row r="112" spans="1:12" ht="17.100000000000001" customHeight="1" x14ac:dyDescent="0.25">
      <c r="A112" s="8"/>
      <c r="B112" s="116"/>
      <c r="C112" s="116"/>
      <c r="D112" s="117"/>
      <c r="E112" s="6"/>
      <c r="F112" s="6"/>
      <c r="G112" s="7"/>
      <c r="H112" s="6"/>
      <c r="I112" s="6"/>
      <c r="J112" s="209"/>
      <c r="K112" s="6"/>
      <c r="L112" s="1"/>
    </row>
    <row r="113" spans="1:12" ht="17.100000000000001" customHeight="1" x14ac:dyDescent="0.25">
      <c r="A113" s="8"/>
      <c r="B113" s="116"/>
      <c r="C113" s="116"/>
      <c r="D113" s="117"/>
      <c r="E113" s="6"/>
      <c r="F113" s="6"/>
      <c r="G113" s="7"/>
      <c r="H113" s="6"/>
      <c r="I113" s="6"/>
      <c r="J113" s="209"/>
      <c r="K113" s="6"/>
      <c r="L113" s="1"/>
    </row>
    <row r="114" spans="1:12" ht="17.100000000000001" customHeight="1" x14ac:dyDescent="0.25">
      <c r="A114" s="8"/>
      <c r="B114" s="116"/>
      <c r="C114" s="116"/>
      <c r="D114" s="117"/>
      <c r="E114" s="6"/>
      <c r="F114" s="6"/>
      <c r="G114" s="7"/>
      <c r="H114" s="6"/>
      <c r="I114" s="6"/>
      <c r="J114" s="209"/>
      <c r="K114" s="6"/>
      <c r="L114" s="1"/>
    </row>
    <row r="115" spans="1:12" ht="17.100000000000001" customHeight="1" x14ac:dyDescent="0.25">
      <c r="A115" s="8"/>
      <c r="B115" s="116"/>
      <c r="C115" s="116"/>
      <c r="D115" s="117"/>
      <c r="E115" s="6"/>
      <c r="F115" s="6"/>
      <c r="G115" s="7"/>
      <c r="H115" s="6"/>
      <c r="I115" s="6"/>
      <c r="J115" s="209"/>
      <c r="K115" s="6"/>
      <c r="L115" s="1"/>
    </row>
    <row r="116" spans="1:12" ht="17.100000000000001" customHeight="1" x14ac:dyDescent="0.25">
      <c r="A116" s="8"/>
      <c r="B116" s="116"/>
      <c r="C116" s="116"/>
      <c r="D116" s="117"/>
      <c r="E116" s="6"/>
      <c r="F116" s="6"/>
      <c r="G116" s="7"/>
      <c r="H116" s="6"/>
      <c r="I116" s="6"/>
      <c r="J116" s="209"/>
      <c r="K116" s="6"/>
      <c r="L116" s="1"/>
    </row>
    <row r="117" spans="1:12" ht="17.100000000000001" customHeight="1" x14ac:dyDescent="0.25">
      <c r="A117" s="8"/>
      <c r="B117" s="116"/>
      <c r="C117" s="116"/>
      <c r="D117" s="117"/>
      <c r="E117" s="6"/>
      <c r="F117" s="6"/>
      <c r="G117" s="7"/>
      <c r="H117" s="6"/>
      <c r="I117" s="6"/>
      <c r="J117" s="209"/>
      <c r="K117" s="6"/>
      <c r="L117" s="1"/>
    </row>
    <row r="118" spans="1:12" ht="17.100000000000001" customHeight="1" x14ac:dyDescent="0.25">
      <c r="A118" s="8"/>
      <c r="B118" s="116"/>
      <c r="C118" s="116"/>
      <c r="D118" s="117"/>
      <c r="E118" s="6"/>
      <c r="F118" s="6"/>
      <c r="G118" s="7"/>
      <c r="H118" s="6"/>
      <c r="I118" s="6"/>
      <c r="J118" s="209"/>
      <c r="K118" s="6"/>
      <c r="L118" s="1"/>
    </row>
    <row r="119" spans="1:12" ht="17.100000000000001" customHeight="1" x14ac:dyDescent="0.25">
      <c r="A119" s="8"/>
      <c r="B119" s="116"/>
      <c r="C119" s="116"/>
      <c r="D119" s="117"/>
      <c r="E119" s="6"/>
      <c r="F119" s="6"/>
      <c r="G119" s="7"/>
      <c r="H119" s="6"/>
      <c r="I119" s="6"/>
      <c r="J119" s="209"/>
      <c r="K119" s="6"/>
      <c r="L119" s="1"/>
    </row>
    <row r="120" spans="1:12" ht="17.100000000000001" customHeight="1" x14ac:dyDescent="0.25">
      <c r="A120" s="8"/>
      <c r="B120" s="116"/>
      <c r="C120" s="116"/>
      <c r="D120" s="117"/>
      <c r="E120" s="6"/>
      <c r="F120" s="6"/>
      <c r="G120" s="7"/>
      <c r="H120" s="6"/>
      <c r="I120" s="6"/>
      <c r="J120" s="209"/>
      <c r="K120" s="6"/>
      <c r="L120" s="1"/>
    </row>
    <row r="121" spans="1:12" ht="17.100000000000001" customHeight="1" x14ac:dyDescent="0.25">
      <c r="A121" s="8"/>
      <c r="B121" s="116"/>
      <c r="C121" s="116"/>
      <c r="D121" s="117"/>
      <c r="E121" s="6"/>
      <c r="F121" s="6"/>
      <c r="G121" s="7"/>
      <c r="H121" s="6"/>
      <c r="I121" s="6"/>
      <c r="J121" s="209"/>
      <c r="K121" s="6"/>
      <c r="L121" s="1"/>
    </row>
    <row r="122" spans="1:12" ht="17.100000000000001" customHeight="1" x14ac:dyDescent="0.25">
      <c r="A122" s="8"/>
      <c r="B122" s="116"/>
      <c r="C122" s="116"/>
      <c r="D122" s="117"/>
      <c r="E122" s="6"/>
      <c r="F122" s="6"/>
      <c r="G122" s="7"/>
      <c r="H122" s="6"/>
      <c r="I122" s="6"/>
      <c r="J122" s="209"/>
      <c r="K122" s="6"/>
      <c r="L122" s="1"/>
    </row>
    <row r="123" spans="1:12" ht="17.100000000000001" customHeight="1" x14ac:dyDescent="0.25">
      <c r="A123" s="8"/>
      <c r="B123" s="116"/>
      <c r="C123" s="116"/>
      <c r="D123" s="117"/>
      <c r="E123" s="6"/>
      <c r="F123" s="6"/>
      <c r="G123" s="7"/>
      <c r="H123" s="6"/>
      <c r="I123" s="6"/>
      <c r="J123" s="209"/>
      <c r="K123" s="6"/>
      <c r="L123" s="1"/>
    </row>
    <row r="124" spans="1:12" ht="17.100000000000001" customHeight="1" x14ac:dyDescent="0.25">
      <c r="A124" s="8"/>
      <c r="B124" s="116"/>
      <c r="C124" s="116"/>
      <c r="D124" s="117"/>
      <c r="E124" s="6"/>
      <c r="F124" s="6"/>
      <c r="G124" s="7"/>
      <c r="H124" s="6"/>
      <c r="I124" s="6"/>
      <c r="J124" s="209"/>
      <c r="K124" s="6"/>
      <c r="L124" s="1"/>
    </row>
    <row r="125" spans="1:12" ht="17.100000000000001" customHeight="1" x14ac:dyDescent="0.25">
      <c r="A125" s="8"/>
      <c r="B125" s="116"/>
      <c r="C125" s="116"/>
      <c r="D125" s="117"/>
      <c r="E125" s="6"/>
      <c r="F125" s="6"/>
      <c r="G125" s="7"/>
      <c r="H125" s="6"/>
      <c r="I125" s="6"/>
      <c r="J125" s="209"/>
      <c r="K125" s="6"/>
      <c r="L125" s="1"/>
    </row>
    <row r="126" spans="1:12" ht="17.100000000000001" customHeight="1" x14ac:dyDescent="0.25">
      <c r="A126" s="8"/>
      <c r="B126" s="116"/>
      <c r="C126" s="116"/>
      <c r="D126" s="117"/>
      <c r="E126" s="6"/>
      <c r="F126" s="6"/>
      <c r="G126" s="7"/>
      <c r="H126" s="6"/>
      <c r="I126" s="6"/>
      <c r="J126" s="209"/>
      <c r="K126" s="6"/>
      <c r="L126" s="1"/>
    </row>
    <row r="127" spans="1:12" ht="17.100000000000001" customHeight="1" x14ac:dyDescent="0.25">
      <c r="A127" s="8"/>
      <c r="B127" s="116"/>
      <c r="C127" s="116"/>
      <c r="D127" s="117"/>
      <c r="E127" s="6"/>
      <c r="F127" s="6"/>
      <c r="G127" s="7"/>
      <c r="H127" s="6"/>
      <c r="I127" s="6"/>
      <c r="J127" s="209"/>
      <c r="K127" s="6"/>
      <c r="L127" s="1"/>
    </row>
    <row r="128" spans="1:12" ht="17.100000000000001" customHeight="1" x14ac:dyDescent="0.25">
      <c r="A128" s="8"/>
      <c r="B128" s="116"/>
      <c r="C128" s="116"/>
      <c r="D128" s="117"/>
      <c r="E128" s="6"/>
      <c r="F128" s="6"/>
      <c r="G128" s="7"/>
      <c r="H128" s="6"/>
      <c r="I128" s="6"/>
      <c r="J128" s="209"/>
      <c r="K128" s="6"/>
      <c r="L128" s="1"/>
    </row>
    <row r="129" spans="1:12" ht="17.100000000000001" customHeight="1" x14ac:dyDescent="0.25">
      <c r="A129" s="8"/>
      <c r="B129" s="116"/>
      <c r="C129" s="116"/>
      <c r="D129" s="117"/>
      <c r="E129" s="6"/>
      <c r="F129" s="6"/>
      <c r="G129" s="7"/>
      <c r="H129" s="6"/>
      <c r="I129" s="6"/>
      <c r="J129" s="209"/>
      <c r="K129" s="6"/>
      <c r="L129" s="1"/>
    </row>
    <row r="130" spans="1:12" ht="17.100000000000001" customHeight="1" x14ac:dyDescent="0.25">
      <c r="A130" s="8"/>
      <c r="B130" s="116"/>
      <c r="C130" s="116"/>
      <c r="D130" s="117"/>
      <c r="E130" s="6"/>
      <c r="F130" s="6"/>
      <c r="G130" s="7"/>
      <c r="H130" s="6"/>
      <c r="I130" s="6"/>
      <c r="J130" s="209"/>
      <c r="K130" s="6"/>
      <c r="L130" s="1"/>
    </row>
    <row r="131" spans="1:12" ht="17.100000000000001" customHeight="1" x14ac:dyDescent="0.25">
      <c r="A131" s="8"/>
      <c r="B131" s="116"/>
      <c r="C131" s="116"/>
      <c r="D131" s="117"/>
      <c r="E131" s="6"/>
      <c r="F131" s="6"/>
      <c r="G131" s="7"/>
      <c r="H131" s="6"/>
      <c r="I131" s="6"/>
      <c r="J131" s="209"/>
      <c r="K131" s="6"/>
      <c r="L131" s="1"/>
    </row>
    <row r="132" spans="1:12" ht="17.100000000000001" customHeight="1" x14ac:dyDescent="0.25">
      <c r="A132" s="8"/>
      <c r="B132" s="116"/>
      <c r="C132" s="116"/>
      <c r="D132" s="117"/>
      <c r="E132" s="6"/>
      <c r="F132" s="6"/>
      <c r="G132" s="7"/>
      <c r="H132" s="6"/>
      <c r="I132" s="6"/>
      <c r="J132" s="209"/>
      <c r="K132" s="6"/>
      <c r="L132" s="1"/>
    </row>
    <row r="133" spans="1:12" ht="17.100000000000001" customHeight="1" x14ac:dyDescent="0.25">
      <c r="A133" s="8"/>
      <c r="B133" s="116"/>
      <c r="C133" s="116"/>
      <c r="D133" s="117"/>
      <c r="E133" s="6"/>
      <c r="F133" s="6"/>
      <c r="G133" s="7"/>
      <c r="H133" s="6"/>
      <c r="I133" s="6"/>
      <c r="J133" s="209"/>
      <c r="K133" s="6"/>
      <c r="L133" s="1"/>
    </row>
    <row r="134" spans="1:12" ht="17.100000000000001" customHeight="1" x14ac:dyDescent="0.25">
      <c r="A134" s="8"/>
      <c r="B134" s="116"/>
      <c r="C134" s="116"/>
      <c r="D134" s="117"/>
      <c r="E134" s="6"/>
      <c r="F134" s="6"/>
      <c r="G134" s="7"/>
      <c r="H134" s="6"/>
      <c r="I134" s="6"/>
      <c r="J134" s="209"/>
      <c r="K134" s="6"/>
      <c r="L134" s="1"/>
    </row>
    <row r="135" spans="1:12" ht="17.100000000000001" customHeight="1" x14ac:dyDescent="0.25">
      <c r="A135" s="8"/>
      <c r="B135" s="116"/>
      <c r="C135" s="116"/>
      <c r="D135" s="117"/>
      <c r="E135" s="6"/>
      <c r="F135" s="6"/>
      <c r="G135" s="7"/>
      <c r="H135" s="6"/>
      <c r="I135" s="6"/>
      <c r="J135" s="209"/>
      <c r="K135" s="6"/>
      <c r="L135" s="1"/>
    </row>
    <row r="136" spans="1:12" ht="17.100000000000001" customHeight="1" x14ac:dyDescent="0.25">
      <c r="A136" s="8"/>
      <c r="B136" s="116"/>
      <c r="C136" s="116"/>
      <c r="D136" s="117"/>
      <c r="E136" s="6"/>
      <c r="F136" s="6"/>
      <c r="G136" s="7"/>
      <c r="H136" s="6"/>
      <c r="I136" s="6"/>
      <c r="J136" s="209"/>
      <c r="K136" s="6"/>
      <c r="L136" s="1"/>
    </row>
    <row r="137" spans="1:12" ht="17.100000000000001" customHeight="1" x14ac:dyDescent="0.25">
      <c r="A137" s="8"/>
      <c r="B137" s="116"/>
      <c r="C137" s="116"/>
      <c r="D137" s="117"/>
      <c r="E137" s="6"/>
      <c r="F137" s="6"/>
      <c r="G137" s="7"/>
      <c r="H137" s="6"/>
      <c r="I137" s="6"/>
      <c r="J137" s="209"/>
      <c r="K137" s="6"/>
      <c r="L137" s="1"/>
    </row>
    <row r="138" spans="1:12" ht="17.100000000000001" customHeight="1" x14ac:dyDescent="0.25">
      <c r="A138" s="8"/>
      <c r="B138" s="116"/>
      <c r="C138" s="116"/>
      <c r="D138" s="117"/>
      <c r="E138" s="6"/>
      <c r="F138" s="6"/>
      <c r="G138" s="7"/>
      <c r="H138" s="6"/>
      <c r="I138" s="6"/>
      <c r="J138" s="209"/>
      <c r="K138" s="6"/>
      <c r="L138" s="1"/>
    </row>
    <row r="139" spans="1:12" ht="17.100000000000001" customHeight="1" x14ac:dyDescent="0.25">
      <c r="A139" s="8"/>
      <c r="B139" s="116"/>
      <c r="C139" s="116"/>
      <c r="D139" s="117"/>
      <c r="E139" s="6"/>
      <c r="F139" s="6"/>
      <c r="G139" s="7"/>
      <c r="H139" s="6"/>
      <c r="I139" s="6"/>
      <c r="J139" s="209"/>
      <c r="K139" s="6"/>
      <c r="L139" s="1"/>
    </row>
    <row r="140" spans="1:12" ht="17.100000000000001" customHeight="1" x14ac:dyDescent="0.25">
      <c r="A140" s="8"/>
      <c r="B140" s="116"/>
      <c r="C140" s="116"/>
      <c r="D140" s="117"/>
      <c r="E140" s="6"/>
      <c r="F140" s="6"/>
      <c r="G140" s="7"/>
      <c r="H140" s="6"/>
      <c r="I140" s="6"/>
      <c r="J140" s="209"/>
      <c r="K140" s="6"/>
      <c r="L140" s="1"/>
    </row>
    <row r="141" spans="1:12" ht="17.100000000000001" customHeight="1" x14ac:dyDescent="0.25">
      <c r="A141" s="8"/>
      <c r="B141" s="116"/>
      <c r="C141" s="116"/>
      <c r="D141" s="117"/>
      <c r="E141" s="6"/>
      <c r="F141" s="6"/>
      <c r="G141" s="7"/>
      <c r="H141" s="6"/>
      <c r="I141" s="6"/>
      <c r="J141" s="209"/>
      <c r="K141" s="6"/>
      <c r="L141" s="1"/>
    </row>
    <row r="142" spans="1:12" ht="17.100000000000001" customHeight="1" x14ac:dyDescent="0.25">
      <c r="A142" s="8"/>
      <c r="B142" s="116"/>
      <c r="C142" s="116"/>
      <c r="D142" s="117"/>
      <c r="E142" s="6"/>
      <c r="F142" s="6"/>
      <c r="G142" s="7"/>
      <c r="H142" s="6"/>
      <c r="I142" s="6"/>
      <c r="J142" s="209"/>
      <c r="K142" s="6"/>
      <c r="L142" s="1"/>
    </row>
    <row r="143" spans="1:12" ht="17.100000000000001" customHeight="1" x14ac:dyDescent="0.25">
      <c r="A143" s="8"/>
      <c r="B143" s="116"/>
      <c r="C143" s="116"/>
      <c r="D143" s="117"/>
      <c r="E143" s="6"/>
      <c r="F143" s="6"/>
      <c r="G143" s="7"/>
      <c r="H143" s="6"/>
      <c r="I143" s="6"/>
      <c r="J143" s="209"/>
      <c r="K143" s="6"/>
      <c r="L143" s="1"/>
    </row>
    <row r="144" spans="1:12" ht="17.100000000000001" customHeight="1" x14ac:dyDescent="0.25">
      <c r="A144" s="8"/>
      <c r="B144" s="116"/>
      <c r="C144" s="116"/>
      <c r="D144" s="117"/>
      <c r="E144" s="6"/>
      <c r="F144" s="6"/>
      <c r="G144" s="7"/>
      <c r="H144" s="6"/>
      <c r="I144" s="6"/>
      <c r="J144" s="209"/>
      <c r="K144" s="6"/>
      <c r="L144" s="1"/>
    </row>
    <row r="145" spans="1:12" ht="17.100000000000001" customHeight="1" x14ac:dyDescent="0.25">
      <c r="A145" s="8"/>
      <c r="B145" s="116"/>
      <c r="C145" s="116"/>
      <c r="D145" s="117"/>
      <c r="E145" s="6"/>
      <c r="F145" s="6"/>
      <c r="G145" s="7"/>
      <c r="H145" s="6"/>
      <c r="I145" s="6"/>
      <c r="J145" s="209"/>
      <c r="K145" s="6"/>
      <c r="L145" s="1"/>
    </row>
    <row r="146" spans="1:12" ht="17.100000000000001" customHeight="1" x14ac:dyDescent="0.25">
      <c r="A146" s="8"/>
      <c r="B146" s="116"/>
      <c r="C146" s="116"/>
      <c r="D146" s="117"/>
      <c r="E146" s="6"/>
      <c r="F146" s="6"/>
      <c r="G146" s="7"/>
      <c r="H146" s="6"/>
      <c r="I146" s="6"/>
      <c r="J146" s="209"/>
      <c r="K146" s="6"/>
      <c r="L146" s="1"/>
    </row>
    <row r="147" spans="1:12" ht="17.100000000000001" customHeight="1" x14ac:dyDescent="0.25">
      <c r="A147" s="8"/>
      <c r="B147" s="116"/>
      <c r="C147" s="116"/>
      <c r="D147" s="117"/>
      <c r="E147" s="6"/>
      <c r="F147" s="6"/>
      <c r="G147" s="7"/>
      <c r="H147" s="6"/>
      <c r="I147" s="6"/>
      <c r="J147" s="209"/>
      <c r="K147" s="6"/>
      <c r="L147" s="1"/>
    </row>
    <row r="148" spans="1:12" ht="17.100000000000001" customHeight="1" x14ac:dyDescent="0.25">
      <c r="A148" s="8"/>
      <c r="B148" s="116"/>
      <c r="C148" s="116"/>
      <c r="D148" s="117"/>
      <c r="E148" s="6"/>
      <c r="F148" s="6"/>
      <c r="G148" s="7"/>
      <c r="H148" s="6"/>
      <c r="I148" s="6"/>
      <c r="J148" s="209"/>
      <c r="K148" s="6"/>
      <c r="L148" s="1"/>
    </row>
    <row r="149" spans="1:12" ht="17.100000000000001" customHeight="1" x14ac:dyDescent="0.25">
      <c r="A149" s="8"/>
      <c r="B149" s="116"/>
      <c r="C149" s="116"/>
      <c r="D149" s="117"/>
      <c r="E149" s="6"/>
      <c r="F149" s="6"/>
      <c r="G149" s="7"/>
      <c r="H149" s="6"/>
      <c r="I149" s="6"/>
      <c r="J149" s="209"/>
      <c r="K149" s="6"/>
      <c r="L149" s="1"/>
    </row>
    <row r="150" spans="1:12" ht="17.100000000000001" customHeight="1" x14ac:dyDescent="0.25">
      <c r="A150" s="8"/>
      <c r="B150" s="116"/>
      <c r="C150" s="116"/>
      <c r="D150" s="117"/>
      <c r="E150" s="6"/>
      <c r="F150" s="6"/>
      <c r="G150" s="7"/>
      <c r="H150" s="6"/>
      <c r="I150" s="6"/>
      <c r="J150" s="209"/>
      <c r="K150" s="6"/>
      <c r="L150" s="1"/>
    </row>
    <row r="151" spans="1:12" ht="17.100000000000001" customHeight="1" x14ac:dyDescent="0.25">
      <c r="A151" s="8"/>
      <c r="B151" s="116"/>
      <c r="C151" s="116"/>
      <c r="D151" s="117"/>
      <c r="E151" s="6"/>
      <c r="F151" s="6"/>
      <c r="G151" s="7"/>
      <c r="H151" s="6"/>
      <c r="I151" s="6"/>
      <c r="J151" s="209"/>
      <c r="K151" s="6"/>
      <c r="L151" s="1"/>
    </row>
    <row r="152" spans="1:12" ht="17.100000000000001" customHeight="1" x14ac:dyDescent="0.25">
      <c r="A152" s="8"/>
      <c r="B152" s="116"/>
      <c r="C152" s="116"/>
      <c r="D152" s="117"/>
      <c r="E152" s="6"/>
      <c r="F152" s="6"/>
      <c r="G152" s="7"/>
      <c r="H152" s="6"/>
      <c r="I152" s="6"/>
      <c r="J152" s="209"/>
      <c r="K152" s="6"/>
      <c r="L152" s="1"/>
    </row>
    <row r="153" spans="1:12" ht="17.100000000000001" customHeight="1" x14ac:dyDescent="0.25">
      <c r="A153" s="8"/>
      <c r="B153" s="116"/>
      <c r="C153" s="116"/>
      <c r="D153" s="117"/>
      <c r="E153" s="6"/>
      <c r="F153" s="6"/>
      <c r="G153" s="7"/>
      <c r="H153" s="6"/>
      <c r="I153" s="6"/>
      <c r="J153" s="209"/>
      <c r="K153" s="6"/>
      <c r="L153" s="1"/>
    </row>
    <row r="154" spans="1:12" ht="17.100000000000001" customHeight="1" x14ac:dyDescent="0.25">
      <c r="A154" s="8"/>
      <c r="B154" s="116"/>
      <c r="C154" s="116"/>
      <c r="D154" s="117"/>
      <c r="E154" s="6"/>
      <c r="F154" s="6"/>
      <c r="G154" s="7"/>
      <c r="H154" s="6"/>
      <c r="I154" s="6"/>
      <c r="J154" s="209"/>
      <c r="K154" s="6"/>
      <c r="L154" s="1"/>
    </row>
    <row r="155" spans="1:12" ht="17.100000000000001" customHeight="1" x14ac:dyDescent="0.25">
      <c r="A155" s="8"/>
      <c r="B155" s="116"/>
      <c r="C155" s="116"/>
      <c r="D155" s="117"/>
      <c r="E155" s="6"/>
      <c r="F155" s="6"/>
      <c r="G155" s="7"/>
      <c r="H155" s="6"/>
      <c r="I155" s="6"/>
      <c r="J155" s="209"/>
      <c r="K155" s="6"/>
      <c r="L155" s="1"/>
    </row>
    <row r="156" spans="1:12" ht="17.100000000000001" customHeight="1" x14ac:dyDescent="0.25">
      <c r="A156" s="8"/>
      <c r="B156" s="116"/>
      <c r="C156" s="116"/>
      <c r="D156" s="117"/>
      <c r="E156" s="6"/>
      <c r="F156" s="6"/>
      <c r="G156" s="7"/>
      <c r="H156" s="6"/>
      <c r="I156" s="6"/>
      <c r="J156" s="209"/>
      <c r="K156" s="6"/>
      <c r="L156" s="1"/>
    </row>
    <row r="157" spans="1:12" ht="17.100000000000001" customHeight="1" x14ac:dyDescent="0.25">
      <c r="A157" s="8"/>
      <c r="B157" s="116"/>
      <c r="C157" s="116"/>
      <c r="D157" s="117"/>
      <c r="E157" s="6"/>
      <c r="F157" s="6"/>
      <c r="G157" s="7"/>
      <c r="H157" s="6"/>
      <c r="I157" s="6"/>
      <c r="J157" s="209"/>
      <c r="K157" s="6"/>
      <c r="L157" s="1"/>
    </row>
    <row r="158" spans="1:12" ht="17.100000000000001" customHeight="1" x14ac:dyDescent="0.25">
      <c r="A158" s="8"/>
      <c r="B158" s="116"/>
      <c r="C158" s="116"/>
      <c r="D158" s="117"/>
      <c r="E158" s="6"/>
      <c r="F158" s="6"/>
      <c r="G158" s="7"/>
      <c r="H158" s="6"/>
      <c r="I158" s="6"/>
      <c r="J158" s="209"/>
      <c r="K158" s="6"/>
      <c r="L158" s="1"/>
    </row>
    <row r="159" spans="1:12" ht="17.100000000000001" customHeight="1" x14ac:dyDescent="0.25">
      <c r="A159" s="8"/>
      <c r="B159" s="116"/>
      <c r="C159" s="116"/>
      <c r="D159" s="117"/>
      <c r="E159" s="6"/>
      <c r="F159" s="6"/>
      <c r="G159" s="7"/>
      <c r="H159" s="6"/>
      <c r="I159" s="6"/>
      <c r="J159" s="209"/>
      <c r="K159" s="6"/>
      <c r="L159" s="1"/>
    </row>
    <row r="160" spans="1:12" ht="17.100000000000001" customHeight="1" x14ac:dyDescent="0.25">
      <c r="A160" s="8"/>
      <c r="B160" s="116"/>
      <c r="C160" s="116"/>
      <c r="D160" s="117"/>
      <c r="E160" s="6"/>
      <c r="F160" s="6"/>
      <c r="G160" s="7"/>
      <c r="H160" s="6"/>
      <c r="I160" s="6"/>
      <c r="J160" s="209"/>
      <c r="K160" s="6"/>
      <c r="L160" s="1"/>
    </row>
    <row r="161" spans="1:12" ht="17.100000000000001" customHeight="1" x14ac:dyDescent="0.25">
      <c r="A161" s="8"/>
      <c r="B161" s="116"/>
      <c r="C161" s="116"/>
      <c r="D161" s="117"/>
      <c r="E161" s="6"/>
      <c r="F161" s="6"/>
      <c r="G161" s="7"/>
      <c r="H161" s="6"/>
      <c r="I161" s="6"/>
      <c r="J161" s="209"/>
      <c r="K161" s="6"/>
      <c r="L161" s="1"/>
    </row>
    <row r="162" spans="1:12" ht="17.100000000000001" customHeight="1" x14ac:dyDescent="0.25">
      <c r="A162" s="8"/>
      <c r="B162" s="116"/>
      <c r="C162" s="116"/>
      <c r="D162" s="117"/>
      <c r="E162" s="6"/>
      <c r="F162" s="6"/>
      <c r="G162" s="7"/>
      <c r="H162" s="6"/>
      <c r="I162" s="6"/>
      <c r="J162" s="209"/>
      <c r="K162" s="6"/>
      <c r="L162" s="1"/>
    </row>
    <row r="163" spans="1:12" ht="17.100000000000001" customHeight="1" x14ac:dyDescent="0.25">
      <c r="A163" s="8"/>
      <c r="B163" s="116"/>
      <c r="C163" s="116"/>
      <c r="D163" s="117"/>
      <c r="E163" s="6"/>
      <c r="F163" s="6"/>
      <c r="G163" s="7"/>
      <c r="H163" s="6"/>
      <c r="I163" s="6"/>
      <c r="J163" s="209"/>
      <c r="K163" s="6"/>
      <c r="L163" s="1"/>
    </row>
    <row r="164" spans="1:12" ht="17.100000000000001" customHeight="1" x14ac:dyDescent="0.25">
      <c r="A164" s="8"/>
      <c r="B164" s="116"/>
      <c r="C164" s="116"/>
      <c r="D164" s="117"/>
      <c r="E164" s="6"/>
      <c r="F164" s="6"/>
      <c r="G164" s="7"/>
      <c r="H164" s="6"/>
      <c r="I164" s="6"/>
      <c r="J164" s="209"/>
      <c r="K164" s="6"/>
      <c r="L164" s="1"/>
    </row>
    <row r="165" spans="1:12" ht="17.100000000000001" customHeight="1" x14ac:dyDescent="0.25">
      <c r="A165" s="8"/>
      <c r="B165" s="116"/>
      <c r="C165" s="116"/>
      <c r="D165" s="117"/>
      <c r="E165" s="6"/>
      <c r="F165" s="6"/>
      <c r="G165" s="7"/>
      <c r="H165" s="6"/>
      <c r="I165" s="6"/>
      <c r="J165" s="209"/>
      <c r="K165" s="6"/>
      <c r="L165" s="1"/>
    </row>
    <row r="166" spans="1:12" ht="17.100000000000001" customHeight="1" x14ac:dyDescent="0.25">
      <c r="A166" s="8"/>
      <c r="B166" s="8"/>
      <c r="C166" s="8"/>
      <c r="D166" s="9"/>
      <c r="E166" s="10"/>
      <c r="F166" s="10"/>
      <c r="G166" s="8"/>
      <c r="H166" s="8"/>
      <c r="I166" s="10"/>
      <c r="J166" s="210"/>
      <c r="K166" s="10"/>
      <c r="L166" s="1"/>
    </row>
    <row r="167" spans="1:12" ht="17.100000000000001" customHeight="1" x14ac:dyDescent="0.25">
      <c r="A167" s="8"/>
      <c r="B167" s="8"/>
      <c r="C167" s="8"/>
      <c r="D167" s="8"/>
      <c r="E167" s="10"/>
      <c r="F167" s="10"/>
      <c r="G167" s="8"/>
      <c r="H167" s="8"/>
      <c r="I167" s="10"/>
      <c r="J167" s="210"/>
      <c r="K167" s="10"/>
      <c r="L167" s="1"/>
    </row>
    <row r="168" spans="1:12" ht="17.100000000000001" customHeight="1" x14ac:dyDescent="0.25">
      <c r="A168" s="8"/>
      <c r="B168" s="8"/>
      <c r="C168" s="8"/>
      <c r="D168" s="8"/>
      <c r="E168" s="10"/>
      <c r="F168" s="10"/>
      <c r="G168" s="8"/>
      <c r="H168" s="8"/>
      <c r="I168" s="10"/>
      <c r="J168" s="210"/>
      <c r="K168" s="10"/>
      <c r="L168" s="1"/>
    </row>
    <row r="169" spans="1:12" ht="17.100000000000001" customHeight="1" x14ac:dyDescent="0.25">
      <c r="A169" s="8"/>
      <c r="B169" s="8"/>
      <c r="C169" s="8"/>
      <c r="D169" s="8"/>
      <c r="E169" s="10"/>
      <c r="F169" s="10"/>
      <c r="G169" s="8"/>
      <c r="H169" s="8"/>
      <c r="I169" s="10"/>
      <c r="J169" s="210"/>
      <c r="K169" s="10"/>
      <c r="L169" s="1"/>
    </row>
    <row r="170" spans="1:12" ht="17.100000000000001" customHeight="1" x14ac:dyDescent="0.25">
      <c r="A170" s="8"/>
      <c r="B170" s="8"/>
      <c r="C170" s="8"/>
      <c r="D170" s="9"/>
      <c r="E170" s="10"/>
      <c r="F170" s="10"/>
      <c r="G170" s="8"/>
      <c r="H170" s="8"/>
      <c r="I170" s="10"/>
      <c r="J170" s="210"/>
      <c r="K170" s="10"/>
      <c r="L170" s="1"/>
    </row>
    <row r="171" spans="1:12" ht="17.100000000000001" customHeight="1" x14ac:dyDescent="0.25">
      <c r="A171" s="8"/>
      <c r="B171" s="8"/>
      <c r="C171" s="8"/>
      <c r="D171" s="8"/>
      <c r="E171" s="10"/>
      <c r="F171" s="10"/>
      <c r="G171" s="8"/>
      <c r="H171" s="8"/>
      <c r="I171" s="10"/>
      <c r="J171" s="210"/>
      <c r="K171" s="10"/>
      <c r="L171" s="1"/>
    </row>
    <row r="172" spans="1:12" ht="17.100000000000001" customHeight="1" x14ac:dyDescent="0.25">
      <c r="A172" s="8"/>
      <c r="B172" s="8"/>
      <c r="C172" s="8"/>
      <c r="D172" s="8"/>
      <c r="E172" s="10"/>
      <c r="F172" s="10"/>
      <c r="G172" s="8"/>
      <c r="H172" s="8"/>
      <c r="I172" s="10"/>
      <c r="J172" s="210"/>
      <c r="K172" s="10"/>
      <c r="L172" s="1"/>
    </row>
    <row r="173" spans="1:12" ht="17.100000000000001" customHeight="1" x14ac:dyDescent="0.25">
      <c r="A173" s="8"/>
      <c r="B173" s="8"/>
      <c r="C173" s="8"/>
      <c r="D173" s="8"/>
      <c r="E173" s="10"/>
      <c r="F173" s="10"/>
      <c r="G173" s="8"/>
      <c r="H173" s="8"/>
      <c r="I173" s="10"/>
      <c r="J173" s="210"/>
      <c r="K173" s="10"/>
      <c r="L173" s="1"/>
    </row>
    <row r="174" spans="1:12" ht="17.100000000000001" customHeight="1" x14ac:dyDescent="0.25">
      <c r="A174" s="8"/>
      <c r="B174" s="8"/>
      <c r="C174" s="8"/>
      <c r="D174" s="9"/>
      <c r="E174" s="10"/>
      <c r="F174" s="10"/>
      <c r="G174" s="8"/>
      <c r="H174" s="8"/>
      <c r="I174" s="10"/>
      <c r="J174" s="210"/>
      <c r="K174" s="10"/>
      <c r="L174" s="1"/>
    </row>
    <row r="175" spans="1:12" ht="17.100000000000001" customHeight="1" x14ac:dyDescent="0.25">
      <c r="A175" s="8"/>
      <c r="B175" s="8"/>
      <c r="C175" s="8"/>
      <c r="D175" s="8"/>
      <c r="E175" s="10"/>
      <c r="F175" s="10"/>
      <c r="G175" s="8"/>
      <c r="H175" s="8"/>
      <c r="I175" s="10"/>
      <c r="J175" s="210"/>
      <c r="K175" s="10"/>
      <c r="L175" s="1"/>
    </row>
    <row r="176" spans="1:12" ht="17.100000000000001" customHeight="1" x14ac:dyDescent="0.25">
      <c r="A176" s="8"/>
      <c r="B176" s="8"/>
      <c r="C176" s="8"/>
      <c r="D176" s="8"/>
      <c r="E176" s="10"/>
      <c r="F176" s="10"/>
      <c r="G176" s="8"/>
      <c r="H176" s="8"/>
      <c r="I176" s="10"/>
      <c r="J176" s="210"/>
      <c r="K176" s="10"/>
      <c r="L176" s="1"/>
    </row>
    <row r="177" spans="1:12" ht="17.100000000000001" customHeight="1" x14ac:dyDescent="0.25">
      <c r="A177" s="8"/>
      <c r="B177" s="8"/>
      <c r="C177" s="8"/>
      <c r="D177" s="8"/>
      <c r="E177" s="10"/>
      <c r="F177" s="10"/>
      <c r="G177" s="8"/>
      <c r="H177" s="8"/>
      <c r="I177" s="10"/>
      <c r="J177" s="210"/>
      <c r="K177" s="10"/>
      <c r="L177" s="1"/>
    </row>
    <row r="178" spans="1:12" ht="17.100000000000001" customHeight="1" x14ac:dyDescent="0.25">
      <c r="A178" s="8"/>
      <c r="B178" s="8"/>
      <c r="C178" s="8"/>
      <c r="D178" s="9"/>
      <c r="E178" s="10"/>
      <c r="F178" s="10"/>
      <c r="G178" s="8"/>
      <c r="H178" s="8"/>
      <c r="I178" s="10"/>
      <c r="J178" s="210"/>
      <c r="K178" s="10"/>
      <c r="L178" s="1"/>
    </row>
    <row r="179" spans="1:12" ht="17.100000000000001" customHeight="1" x14ac:dyDescent="0.25">
      <c r="A179" s="8"/>
      <c r="B179" s="8"/>
      <c r="C179" s="8"/>
      <c r="D179" s="8"/>
      <c r="E179" s="10"/>
      <c r="F179" s="10"/>
      <c r="G179" s="8"/>
      <c r="H179" s="8"/>
      <c r="I179" s="10"/>
      <c r="J179" s="210"/>
      <c r="K179" s="10"/>
      <c r="L179" s="1"/>
    </row>
    <row r="180" spans="1:12" ht="17.100000000000001" customHeight="1" x14ac:dyDescent="0.25">
      <c r="A180" s="8"/>
      <c r="B180" s="8"/>
      <c r="C180" s="8"/>
      <c r="D180" s="8"/>
      <c r="E180" s="10"/>
      <c r="F180" s="10"/>
      <c r="G180" s="8"/>
      <c r="H180" s="8"/>
      <c r="I180" s="10"/>
      <c r="J180" s="210"/>
      <c r="K180" s="10"/>
      <c r="L180" s="1"/>
    </row>
    <row r="181" spans="1:12" ht="17.100000000000001" customHeight="1" x14ac:dyDescent="0.25">
      <c r="A181" s="8"/>
      <c r="B181" s="8"/>
      <c r="C181" s="8"/>
      <c r="D181" s="8"/>
      <c r="E181" s="10"/>
      <c r="F181" s="10"/>
      <c r="G181" s="8"/>
      <c r="H181" s="8"/>
      <c r="I181" s="10"/>
      <c r="J181" s="210"/>
      <c r="K181" s="10"/>
      <c r="L181" s="1"/>
    </row>
    <row r="182" spans="1:12" ht="17.100000000000001" customHeight="1" x14ac:dyDescent="0.25">
      <c r="A182" s="8"/>
      <c r="B182" s="8"/>
      <c r="C182" s="8"/>
      <c r="D182" s="9"/>
      <c r="E182" s="10"/>
      <c r="F182" s="10"/>
      <c r="G182" s="8"/>
      <c r="H182" s="8"/>
      <c r="I182" s="10"/>
      <c r="J182" s="210"/>
      <c r="K182" s="10"/>
      <c r="L182" s="1"/>
    </row>
    <row r="183" spans="1:12" ht="17.100000000000001" customHeight="1" x14ac:dyDescent="0.25">
      <c r="A183" s="8"/>
      <c r="B183" s="8"/>
      <c r="C183" s="8"/>
      <c r="D183" s="8"/>
      <c r="E183" s="10"/>
      <c r="F183" s="10"/>
      <c r="G183" s="8"/>
      <c r="H183" s="8"/>
      <c r="I183" s="10"/>
      <c r="J183" s="210"/>
      <c r="K183" s="10"/>
      <c r="L183" s="1"/>
    </row>
    <row r="184" spans="1:12" ht="17.100000000000001" customHeight="1" x14ac:dyDescent="0.25">
      <c r="A184" s="8"/>
      <c r="B184" s="8"/>
      <c r="C184" s="8"/>
      <c r="D184" s="8"/>
      <c r="E184" s="10"/>
      <c r="F184" s="10"/>
      <c r="G184" s="8"/>
      <c r="H184" s="8"/>
      <c r="I184" s="10"/>
      <c r="J184" s="210"/>
      <c r="K184" s="10"/>
      <c r="L184" s="1"/>
    </row>
    <row r="185" spans="1:12" ht="17.100000000000001" customHeight="1" x14ac:dyDescent="0.25">
      <c r="A185" s="8"/>
      <c r="B185" s="8"/>
      <c r="C185" s="8"/>
      <c r="D185" s="8"/>
      <c r="E185" s="10"/>
      <c r="F185" s="10"/>
      <c r="G185" s="8"/>
      <c r="H185" s="8"/>
      <c r="I185" s="10"/>
      <c r="J185" s="210"/>
      <c r="K185" s="10"/>
      <c r="L185" s="1"/>
    </row>
    <row r="186" spans="1:12" ht="17.100000000000001" customHeight="1" x14ac:dyDescent="0.25">
      <c r="A186" s="8"/>
      <c r="B186" s="8"/>
      <c r="C186" s="8"/>
      <c r="D186" s="9"/>
      <c r="E186" s="10"/>
      <c r="F186" s="10"/>
      <c r="G186" s="8"/>
      <c r="H186" s="8"/>
      <c r="I186" s="10"/>
      <c r="J186" s="210"/>
      <c r="K186" s="10"/>
      <c r="L186" s="1"/>
    </row>
    <row r="187" spans="1:12" ht="17.100000000000001" customHeight="1" x14ac:dyDescent="0.25">
      <c r="A187" s="8"/>
      <c r="B187" s="8"/>
      <c r="C187" s="8"/>
      <c r="D187" s="8"/>
      <c r="E187" s="10"/>
      <c r="F187" s="10"/>
      <c r="G187" s="8"/>
      <c r="H187" s="8"/>
      <c r="I187" s="10"/>
      <c r="J187" s="210"/>
      <c r="K187" s="10"/>
      <c r="L187" s="1"/>
    </row>
    <row r="188" spans="1:12" ht="17.100000000000001" customHeight="1" x14ac:dyDescent="0.25">
      <c r="A188" s="8"/>
      <c r="B188" s="8"/>
      <c r="C188" s="8"/>
      <c r="D188" s="8"/>
      <c r="E188" s="10"/>
      <c r="F188" s="10"/>
      <c r="G188" s="8"/>
      <c r="H188" s="8"/>
      <c r="I188" s="10"/>
      <c r="J188" s="210"/>
      <c r="K188" s="10"/>
      <c r="L188" s="1"/>
    </row>
    <row r="189" spans="1:12" ht="17.100000000000001" customHeight="1" x14ac:dyDescent="0.25">
      <c r="A189" s="8"/>
      <c r="B189" s="8"/>
      <c r="C189" s="8"/>
      <c r="D189" s="8"/>
      <c r="E189" s="10"/>
      <c r="F189" s="10"/>
      <c r="G189" s="8"/>
      <c r="H189" s="8"/>
      <c r="I189" s="10"/>
      <c r="J189" s="210"/>
      <c r="K189" s="10"/>
      <c r="L189" s="1"/>
    </row>
    <row r="190" spans="1:12" ht="17.100000000000001" customHeight="1" x14ac:dyDescent="0.25">
      <c r="A190" s="8"/>
      <c r="B190" s="8"/>
      <c r="C190" s="8"/>
      <c r="D190" s="9"/>
      <c r="E190" s="10"/>
      <c r="F190" s="10"/>
      <c r="G190" s="8"/>
      <c r="H190" s="8"/>
      <c r="I190" s="10"/>
      <c r="J190" s="210"/>
      <c r="K190" s="10"/>
      <c r="L190" s="1"/>
    </row>
    <row r="191" spans="1:12" ht="17.100000000000001" customHeight="1" x14ac:dyDescent="0.25">
      <c r="A191" s="8"/>
      <c r="B191" s="8"/>
      <c r="C191" s="8"/>
      <c r="D191" s="8"/>
      <c r="E191" s="10"/>
      <c r="F191" s="10"/>
      <c r="G191" s="8"/>
      <c r="H191" s="8"/>
      <c r="I191" s="10"/>
      <c r="J191" s="210"/>
      <c r="K191" s="10"/>
      <c r="L191" s="1"/>
    </row>
    <row r="192" spans="1:12" ht="17.100000000000001" customHeight="1" x14ac:dyDescent="0.25">
      <c r="A192" s="8"/>
      <c r="B192" s="8"/>
      <c r="C192" s="8"/>
      <c r="D192" s="8"/>
      <c r="E192" s="10"/>
      <c r="F192" s="10"/>
      <c r="G192" s="8"/>
      <c r="H192" s="8"/>
      <c r="I192" s="10"/>
      <c r="J192" s="210"/>
      <c r="K192" s="10"/>
      <c r="L192" s="1"/>
    </row>
    <row r="193" spans="1:12" ht="17.100000000000001" customHeight="1" x14ac:dyDescent="0.25">
      <c r="A193" s="8"/>
      <c r="B193" s="8"/>
      <c r="C193" s="8"/>
      <c r="D193" s="8"/>
      <c r="E193" s="10"/>
      <c r="F193" s="10"/>
      <c r="G193" s="8"/>
      <c r="H193" s="8"/>
      <c r="I193" s="10"/>
      <c r="J193" s="210"/>
      <c r="K193" s="10"/>
      <c r="L193" s="1"/>
    </row>
    <row r="194" spans="1:12" ht="17.100000000000001" customHeight="1" x14ac:dyDescent="0.25">
      <c r="A194" s="8"/>
      <c r="B194" s="8"/>
      <c r="C194" s="8"/>
      <c r="D194" s="9"/>
      <c r="E194" s="10"/>
      <c r="F194" s="10"/>
      <c r="G194" s="8"/>
      <c r="H194" s="8"/>
      <c r="I194" s="10"/>
      <c r="J194" s="210"/>
      <c r="K194" s="10"/>
      <c r="L194" s="1"/>
    </row>
    <row r="195" spans="1:12" ht="17.100000000000001" customHeight="1" x14ac:dyDescent="0.25">
      <c r="A195" s="8"/>
      <c r="B195" s="8"/>
      <c r="C195" s="8"/>
      <c r="D195" s="8"/>
      <c r="E195" s="10"/>
      <c r="F195" s="10"/>
      <c r="G195" s="8"/>
      <c r="H195" s="8"/>
      <c r="I195" s="10"/>
      <c r="J195" s="210"/>
      <c r="K195" s="10"/>
      <c r="L195" s="1"/>
    </row>
    <row r="196" spans="1:12" ht="17.100000000000001" customHeight="1" x14ac:dyDescent="0.25">
      <c r="A196" s="8"/>
      <c r="B196" s="8"/>
      <c r="C196" s="8"/>
      <c r="D196" s="8"/>
      <c r="E196" s="10"/>
      <c r="F196" s="10"/>
      <c r="G196" s="8"/>
      <c r="H196" s="8"/>
      <c r="I196" s="10"/>
      <c r="J196" s="210"/>
      <c r="K196" s="10"/>
      <c r="L196" s="1"/>
    </row>
    <row r="197" spans="1:12" ht="17.100000000000001" customHeight="1" x14ac:dyDescent="0.25">
      <c r="A197" s="8"/>
      <c r="B197" s="8"/>
      <c r="C197" s="8"/>
      <c r="D197" s="8"/>
      <c r="E197" s="10"/>
      <c r="F197" s="10"/>
      <c r="G197" s="8"/>
      <c r="H197" s="8"/>
      <c r="I197" s="10"/>
      <c r="J197" s="210"/>
      <c r="K197" s="10"/>
      <c r="L197" s="1"/>
    </row>
    <row r="198" spans="1:12" ht="17.100000000000001" customHeight="1" x14ac:dyDescent="0.25">
      <c r="A198" s="8"/>
      <c r="B198" s="8"/>
      <c r="C198" s="8"/>
      <c r="D198" s="9"/>
      <c r="E198" s="10"/>
      <c r="F198" s="10"/>
      <c r="G198" s="8"/>
      <c r="H198" s="8"/>
      <c r="I198" s="10"/>
      <c r="J198" s="210"/>
      <c r="K198" s="10"/>
      <c r="L198" s="1"/>
    </row>
    <row r="199" spans="1:12" ht="17.100000000000001" customHeight="1" x14ac:dyDescent="0.25">
      <c r="A199" s="8"/>
      <c r="B199" s="8"/>
      <c r="C199" s="8"/>
      <c r="D199" s="8"/>
      <c r="E199" s="10"/>
      <c r="F199" s="10"/>
      <c r="G199" s="8"/>
      <c r="H199" s="8"/>
      <c r="I199" s="10"/>
      <c r="J199" s="210"/>
      <c r="K199" s="10"/>
      <c r="L199" s="1"/>
    </row>
    <row r="200" spans="1:12" ht="17.100000000000001" customHeight="1" x14ac:dyDescent="0.25">
      <c r="A200" s="8"/>
      <c r="B200" s="8"/>
      <c r="C200" s="8"/>
      <c r="D200" s="8"/>
      <c r="E200" s="10"/>
      <c r="F200" s="10"/>
      <c r="G200" s="8"/>
      <c r="H200" s="8"/>
      <c r="I200" s="10"/>
      <c r="J200" s="210"/>
      <c r="K200" s="10"/>
      <c r="L200" s="1"/>
    </row>
    <row r="201" spans="1:12" ht="17.100000000000001" customHeight="1" x14ac:dyDescent="0.25">
      <c r="A201" s="8"/>
      <c r="B201" s="8"/>
      <c r="C201" s="8"/>
      <c r="D201" s="8"/>
      <c r="E201" s="10"/>
      <c r="F201" s="10"/>
      <c r="G201" s="8"/>
      <c r="H201" s="8"/>
      <c r="I201" s="10"/>
      <c r="J201" s="210"/>
      <c r="K201" s="10"/>
      <c r="L201" s="1"/>
    </row>
    <row r="202" spans="1:12" ht="17.100000000000001" customHeight="1" x14ac:dyDescent="0.25">
      <c r="A202" s="8"/>
      <c r="B202" s="8"/>
      <c r="C202" s="8"/>
      <c r="D202" s="9"/>
      <c r="E202" s="10"/>
      <c r="F202" s="10"/>
      <c r="G202" s="8"/>
      <c r="H202" s="8"/>
      <c r="I202" s="10"/>
      <c r="J202" s="210"/>
      <c r="K202" s="10"/>
      <c r="L202" s="1"/>
    </row>
    <row r="203" spans="1:12" ht="17.100000000000001" customHeight="1" x14ac:dyDescent="0.25">
      <c r="A203" s="8"/>
      <c r="B203" s="8"/>
      <c r="C203" s="8"/>
      <c r="D203" s="8"/>
      <c r="E203" s="10"/>
      <c r="F203" s="10"/>
      <c r="G203" s="8"/>
      <c r="H203" s="8"/>
      <c r="I203" s="10"/>
      <c r="J203" s="210"/>
      <c r="K203" s="10"/>
      <c r="L203" s="1"/>
    </row>
    <row r="204" spans="1:12" ht="17.100000000000001" customHeight="1" x14ac:dyDescent="0.25">
      <c r="A204" s="8"/>
      <c r="B204" s="8"/>
      <c r="C204" s="8"/>
      <c r="D204" s="8"/>
      <c r="E204" s="10"/>
      <c r="F204" s="10"/>
      <c r="G204" s="8"/>
      <c r="H204" s="8"/>
      <c r="I204" s="10"/>
      <c r="J204" s="210"/>
      <c r="K204" s="10"/>
      <c r="L204" s="1"/>
    </row>
    <row r="205" spans="1:12" ht="17.100000000000001" customHeight="1" x14ac:dyDescent="0.25">
      <c r="A205" s="8"/>
      <c r="B205" s="8"/>
      <c r="C205" s="8"/>
      <c r="D205" s="8"/>
      <c r="E205" s="10"/>
      <c r="F205" s="10"/>
      <c r="G205" s="8"/>
      <c r="H205" s="8"/>
      <c r="I205" s="10"/>
      <c r="J205" s="210"/>
      <c r="K205" s="10"/>
      <c r="L205" s="1"/>
    </row>
    <row r="206" spans="1:12" hidden="1" x14ac:dyDescent="0.25">
      <c r="A206" s="11" t="e">
        <f>#REF!+1</f>
        <v>#REF!</v>
      </c>
      <c r="B206" s="11"/>
      <c r="C206" s="11"/>
      <c r="D206" s="11"/>
      <c r="E206" s="12"/>
      <c r="F206" s="12"/>
      <c r="G206" s="12"/>
      <c r="H206" s="12"/>
      <c r="I206" s="12"/>
      <c r="J206" s="11"/>
      <c r="K206" s="12"/>
      <c r="L206" s="1"/>
    </row>
    <row r="207" spans="1:12" x14ac:dyDescent="0.25">
      <c r="A207" s="13"/>
      <c r="B207" s="13"/>
      <c r="C207" s="13"/>
      <c r="D207" s="13"/>
      <c r="E207" s="1"/>
      <c r="F207" s="1"/>
      <c r="G207" s="1"/>
      <c r="H207" s="1"/>
      <c r="I207" s="1"/>
      <c r="J207" s="13"/>
      <c r="K207" s="1"/>
      <c r="L207" s="1"/>
    </row>
    <row r="208" spans="1:12" x14ac:dyDescent="0.25">
      <c r="A208" s="13"/>
      <c r="B208" s="13"/>
      <c r="C208" s="13"/>
      <c r="D208" s="13"/>
      <c r="E208" s="1"/>
      <c r="F208" s="1"/>
      <c r="G208" s="1"/>
      <c r="H208" s="1"/>
      <c r="I208" s="1"/>
      <c r="J208" s="14" t="s">
        <v>25</v>
      </c>
      <c r="K208" s="1"/>
      <c r="L208" s="1"/>
    </row>
    <row r="209" spans="1:12" x14ac:dyDescent="0.25">
      <c r="A209" s="13"/>
      <c r="B209" s="13"/>
      <c r="C209" s="13"/>
      <c r="D209" s="13"/>
      <c r="E209" s="1"/>
      <c r="F209" s="1"/>
      <c r="G209" s="1"/>
      <c r="H209" s="1"/>
      <c r="I209" s="1"/>
      <c r="J209" s="13"/>
      <c r="K209" s="1"/>
      <c r="L209" s="1"/>
    </row>
    <row r="210" spans="1:12" x14ac:dyDescent="0.25">
      <c r="A210" s="13"/>
      <c r="B210" s="13"/>
      <c r="C210" s="13"/>
      <c r="D210" s="13"/>
      <c r="E210" s="1"/>
      <c r="F210" s="1"/>
      <c r="G210" s="1"/>
      <c r="H210" s="1"/>
      <c r="I210" s="1"/>
      <c r="J210" s="13"/>
      <c r="K210" s="1"/>
      <c r="L210" s="1"/>
    </row>
    <row r="211" spans="1:12" x14ac:dyDescent="0.25">
      <c r="A211" s="13"/>
      <c r="B211" s="13"/>
      <c r="C211" s="13"/>
      <c r="D211" s="13"/>
      <c r="E211" s="1"/>
      <c r="F211" s="1"/>
      <c r="G211" s="1"/>
      <c r="H211" s="1"/>
      <c r="I211" s="1"/>
      <c r="J211" s="13"/>
      <c r="K211" s="1"/>
      <c r="L211" s="1"/>
    </row>
    <row r="212" spans="1:12" ht="14.25" hidden="1" customHeight="1" x14ac:dyDescent="0.25"/>
    <row r="213" spans="1:12" ht="14.25" hidden="1" customHeight="1" x14ac:dyDescent="0.25"/>
    <row r="214" spans="1:12" ht="14.25" hidden="1" customHeight="1" x14ac:dyDescent="0.25"/>
    <row r="215" spans="1:12" ht="14.25" hidden="1" customHeight="1" x14ac:dyDescent="0.25"/>
    <row r="216" spans="1:12" ht="14.25" hidden="1" customHeight="1" x14ac:dyDescent="0.25"/>
    <row r="217" spans="1:12" ht="14.25" hidden="1" customHeight="1" x14ac:dyDescent="0.25"/>
    <row r="218" spans="1:12" ht="14.25" hidden="1" customHeight="1" x14ac:dyDescent="0.25"/>
    <row r="219" spans="1:12" ht="14.25" hidden="1" customHeight="1" x14ac:dyDescent="0.25"/>
    <row r="220" spans="1:12" ht="14.25" hidden="1" customHeight="1" x14ac:dyDescent="0.25"/>
    <row r="221" spans="1:12" ht="14.25" hidden="1" customHeight="1" x14ac:dyDescent="0.25"/>
    <row r="222" spans="1:12" ht="14.25" hidden="1" customHeight="1" x14ac:dyDescent="0.25"/>
    <row r="223" spans="1:12" ht="14.25" hidden="1" customHeight="1" x14ac:dyDescent="0.25"/>
    <row r="224" spans="1:12" ht="14.25" hidden="1" customHeight="1" x14ac:dyDescent="0.25"/>
    <row r="225" ht="14.25" hidden="1" customHeight="1" x14ac:dyDescent="0.25"/>
    <row r="226" ht="14.25" hidden="1" customHeight="1" x14ac:dyDescent="0.25"/>
    <row r="227" ht="14.25" hidden="1" customHeight="1" x14ac:dyDescent="0.25"/>
    <row r="228" ht="14.25" hidden="1" customHeight="1" x14ac:dyDescent="0.25"/>
    <row r="229" ht="14.25" hidden="1" customHeight="1" x14ac:dyDescent="0.25"/>
    <row r="230" ht="14.25" hidden="1" customHeight="1" x14ac:dyDescent="0.25"/>
    <row r="231" ht="14.25" hidden="1" customHeight="1" x14ac:dyDescent="0.25"/>
    <row r="232" ht="14.25" hidden="1" customHeight="1" x14ac:dyDescent="0.25"/>
    <row r="233" ht="14.25" hidden="1" customHeight="1" x14ac:dyDescent="0.25"/>
    <row r="234" ht="14.25" hidden="1" customHeight="1" x14ac:dyDescent="0.25"/>
    <row r="235" ht="14.25" hidden="1" customHeight="1" x14ac:dyDescent="0.25"/>
    <row r="236" ht="14.25" hidden="1" customHeight="1" x14ac:dyDescent="0.25"/>
    <row r="237" ht="14.25" hidden="1" customHeight="1" x14ac:dyDescent="0.25"/>
    <row r="238" ht="14.25" hidden="1" customHeight="1" x14ac:dyDescent="0.25"/>
    <row r="239" ht="14.25" hidden="1" customHeight="1" x14ac:dyDescent="0.25"/>
    <row r="240" ht="14.25" hidden="1" customHeight="1" x14ac:dyDescent="0.25"/>
    <row r="241" ht="14.25" hidden="1" customHeight="1" x14ac:dyDescent="0.25"/>
    <row r="242" ht="14.25" hidden="1" customHeight="1" x14ac:dyDescent="0.25"/>
    <row r="243" ht="14.25" hidden="1" customHeight="1" x14ac:dyDescent="0.25"/>
    <row r="244" ht="14.25" hidden="1" customHeight="1" x14ac:dyDescent="0.25"/>
    <row r="245" ht="14.25" hidden="1" customHeight="1" x14ac:dyDescent="0.25"/>
    <row r="246" ht="14.25" hidden="1" customHeight="1" x14ac:dyDescent="0.25"/>
    <row r="247" ht="14.25" hidden="1" customHeight="1" x14ac:dyDescent="0.25"/>
    <row r="248" ht="14.25" hidden="1" customHeight="1" x14ac:dyDescent="0.25"/>
    <row r="249" ht="14.25" hidden="1" customHeight="1" x14ac:dyDescent="0.25"/>
    <row r="250" ht="14.25" hidden="1" customHeight="1" x14ac:dyDescent="0.25"/>
    <row r="251" ht="14.25" hidden="1" customHeight="1" x14ac:dyDescent="0.25"/>
    <row r="252" ht="14.25" hidden="1" customHeight="1" x14ac:dyDescent="0.25"/>
    <row r="253" ht="14.25" hidden="1" customHeight="1" x14ac:dyDescent="0.25"/>
    <row r="254" ht="14.25" hidden="1" customHeight="1" x14ac:dyDescent="0.25"/>
    <row r="255" ht="14.25" hidden="1" customHeight="1" x14ac:dyDescent="0.25"/>
    <row r="256" ht="14.25" hidden="1" customHeight="1" x14ac:dyDescent="0.25"/>
    <row r="257" ht="14.25" hidden="1" customHeight="1" x14ac:dyDescent="0.25"/>
    <row r="258" ht="14.25" hidden="1" customHeight="1" x14ac:dyDescent="0.25"/>
    <row r="259" ht="14.25" hidden="1" customHeight="1" x14ac:dyDescent="0.25"/>
    <row r="260" ht="14.25" hidden="1" customHeight="1" x14ac:dyDescent="0.25"/>
    <row r="261" ht="14.25" hidden="1" customHeight="1" x14ac:dyDescent="0.25"/>
    <row r="262" ht="14.25" hidden="1" customHeight="1" x14ac:dyDescent="0.25"/>
    <row r="263" ht="14.25" hidden="1" customHeight="1" x14ac:dyDescent="0.25"/>
    <row r="264" ht="14.25" hidden="1" customHeight="1" x14ac:dyDescent="0.25"/>
    <row r="265" ht="14.25" hidden="1" customHeight="1" x14ac:dyDescent="0.25"/>
    <row r="266" ht="14.25" hidden="1" customHeight="1" x14ac:dyDescent="0.25"/>
    <row r="267" ht="14.25" hidden="1" customHeight="1" x14ac:dyDescent="0.25"/>
    <row r="268" ht="14.25" hidden="1" customHeight="1" x14ac:dyDescent="0.25"/>
    <row r="269" ht="14.25" hidden="1" customHeight="1" x14ac:dyDescent="0.25"/>
    <row r="270" ht="14.25" hidden="1" customHeight="1" x14ac:dyDescent="0.25"/>
    <row r="271" ht="14.25" hidden="1" customHeight="1" x14ac:dyDescent="0.25"/>
    <row r="272" ht="14.25" hidden="1" customHeight="1" x14ac:dyDescent="0.25"/>
    <row r="273" ht="14.25" hidden="1" customHeight="1" x14ac:dyDescent="0.25"/>
    <row r="274" ht="14.25" hidden="1" customHeight="1" x14ac:dyDescent="0.25"/>
    <row r="275" ht="14.25" hidden="1" customHeight="1" x14ac:dyDescent="0.25"/>
    <row r="276" ht="14.25" hidden="1" customHeight="1" x14ac:dyDescent="0.25"/>
    <row r="277" ht="14.25" hidden="1" customHeight="1" x14ac:dyDescent="0.25"/>
    <row r="278" ht="14.25" hidden="1" customHeight="1" x14ac:dyDescent="0.25"/>
    <row r="279" ht="14.25" hidden="1" customHeight="1" x14ac:dyDescent="0.25"/>
    <row r="280" ht="14.25" hidden="1" customHeight="1" x14ac:dyDescent="0.25"/>
    <row r="281" ht="14.25" hidden="1" customHeight="1" x14ac:dyDescent="0.25"/>
    <row r="282" ht="14.25" hidden="1" customHeight="1" x14ac:dyDescent="0.25"/>
    <row r="283" ht="14.25" hidden="1" customHeight="1" x14ac:dyDescent="0.25"/>
    <row r="284" ht="14.25" hidden="1" customHeight="1" x14ac:dyDescent="0.25"/>
    <row r="285" ht="14.25" hidden="1" customHeight="1" x14ac:dyDescent="0.25"/>
    <row r="286" ht="14.25" hidden="1" customHeight="1" x14ac:dyDescent="0.25"/>
    <row r="287" ht="14.25" hidden="1" customHeight="1" x14ac:dyDescent="0.25"/>
    <row r="288" ht="14.25" hidden="1" customHeight="1" x14ac:dyDescent="0.25"/>
    <row r="289" ht="14.25" hidden="1" customHeight="1" x14ac:dyDescent="0.25"/>
    <row r="290" ht="14.25" hidden="1" customHeight="1" x14ac:dyDescent="0.25"/>
    <row r="291" ht="14.25" hidden="1" customHeight="1" x14ac:dyDescent="0.25"/>
    <row r="292" ht="14.25" hidden="1" customHeight="1" x14ac:dyDescent="0.25"/>
    <row r="293" ht="14.25" hidden="1" customHeight="1" x14ac:dyDescent="0.25"/>
    <row r="294" ht="14.25" hidden="1" customHeight="1" x14ac:dyDescent="0.25"/>
    <row r="295" ht="14.25" hidden="1" customHeight="1" x14ac:dyDescent="0.25"/>
    <row r="296" ht="14.25" hidden="1" customHeight="1" x14ac:dyDescent="0.25"/>
    <row r="297" ht="14.25" hidden="1" customHeight="1" x14ac:dyDescent="0.25"/>
    <row r="298" ht="14.25" hidden="1" customHeight="1" x14ac:dyDescent="0.25"/>
    <row r="299" ht="14.25" hidden="1" customHeight="1" x14ac:dyDescent="0.25"/>
    <row r="300" ht="14.25" hidden="1" customHeight="1" x14ac:dyDescent="0.25"/>
    <row r="301" ht="14.25" hidden="1" customHeight="1" x14ac:dyDescent="0.25"/>
    <row r="302" ht="14.25" hidden="1" customHeight="1" x14ac:dyDescent="0.25"/>
    <row r="303" ht="14.25" hidden="1" customHeight="1" x14ac:dyDescent="0.25"/>
    <row r="304" ht="14.25" hidden="1" customHeight="1" x14ac:dyDescent="0.25"/>
    <row r="305" ht="14.25" hidden="1" customHeight="1" x14ac:dyDescent="0.25"/>
    <row r="306" ht="14.25" hidden="1" customHeight="1" x14ac:dyDescent="0.25"/>
    <row r="307" ht="14.25" hidden="1" customHeight="1" x14ac:dyDescent="0.25"/>
    <row r="308" ht="14.25" hidden="1" customHeight="1" x14ac:dyDescent="0.25"/>
    <row r="309" ht="14.25" hidden="1" customHeight="1" x14ac:dyDescent="0.25"/>
    <row r="310" ht="14.25" hidden="1" customHeight="1" x14ac:dyDescent="0.25"/>
    <row r="311" ht="14.25" hidden="1" customHeight="1" x14ac:dyDescent="0.25"/>
    <row r="312" ht="14.25" hidden="1" customHeight="1" x14ac:dyDescent="0.25"/>
    <row r="313" ht="14.25" hidden="1" customHeight="1" x14ac:dyDescent="0.25"/>
    <row r="314" ht="14.25" hidden="1" customHeight="1" x14ac:dyDescent="0.25"/>
    <row r="315" ht="14.25" hidden="1" customHeight="1" x14ac:dyDescent="0.25"/>
    <row r="316" ht="14.25" hidden="1" customHeight="1" x14ac:dyDescent="0.25"/>
    <row r="317" ht="14.25" hidden="1" customHeight="1" x14ac:dyDescent="0.25"/>
    <row r="318" ht="14.25" hidden="1" customHeight="1" x14ac:dyDescent="0.25"/>
    <row r="319" ht="14.25" hidden="1" customHeight="1" x14ac:dyDescent="0.25"/>
    <row r="320" ht="14.25" hidden="1" customHeight="1" x14ac:dyDescent="0.25"/>
    <row r="321" ht="14.25" hidden="1" customHeight="1" x14ac:dyDescent="0.25"/>
    <row r="322" ht="14.25" hidden="1" customHeight="1" x14ac:dyDescent="0.25"/>
    <row r="323" ht="14.25" hidden="1" customHeight="1" x14ac:dyDescent="0.25"/>
    <row r="324" ht="14.25" hidden="1" customHeight="1" x14ac:dyDescent="0.25"/>
    <row r="325" ht="14.25" hidden="1" customHeight="1" x14ac:dyDescent="0.25"/>
    <row r="326" ht="14.25" hidden="1" customHeight="1" x14ac:dyDescent="0.25"/>
    <row r="327" ht="14.25" hidden="1" customHeight="1" x14ac:dyDescent="0.25"/>
    <row r="328" ht="14.25" hidden="1" customHeight="1" x14ac:dyDescent="0.25"/>
    <row r="329" ht="14.25" hidden="1" customHeight="1" x14ac:dyDescent="0.25"/>
    <row r="330" ht="14.25" hidden="1" customHeight="1" x14ac:dyDescent="0.25"/>
    <row r="331" ht="14.25" hidden="1" customHeight="1" x14ac:dyDescent="0.25"/>
    <row r="332" ht="14.25" hidden="1" customHeight="1" x14ac:dyDescent="0.25"/>
    <row r="333" ht="14.25" hidden="1" customHeight="1" x14ac:dyDescent="0.25"/>
    <row r="334" ht="14.25" hidden="1" customHeight="1" x14ac:dyDescent="0.25"/>
    <row r="335" ht="14.25" hidden="1" customHeight="1" x14ac:dyDescent="0.25"/>
    <row r="336" ht="14.25" hidden="1" customHeight="1" x14ac:dyDescent="0.25"/>
    <row r="337" ht="14.25" hidden="1" customHeight="1" x14ac:dyDescent="0.25"/>
    <row r="338" ht="14.25" hidden="1" customHeight="1" x14ac:dyDescent="0.25"/>
    <row r="339" ht="14.25" hidden="1" customHeight="1" x14ac:dyDescent="0.25"/>
    <row r="340" ht="14.25" hidden="1" customHeight="1" x14ac:dyDescent="0.25"/>
    <row r="341" ht="14.25" hidden="1" customHeight="1" x14ac:dyDescent="0.25"/>
    <row r="342" ht="14.25" hidden="1" customHeight="1" x14ac:dyDescent="0.25"/>
    <row r="343" ht="14.25" hidden="1" customHeight="1" x14ac:dyDescent="0.25"/>
    <row r="344" ht="14.25" hidden="1" customHeight="1" x14ac:dyDescent="0.25"/>
    <row r="345" ht="14.25" hidden="1" customHeight="1" x14ac:dyDescent="0.25"/>
    <row r="346" ht="14.25" hidden="1" customHeight="1" x14ac:dyDescent="0.25"/>
    <row r="347" ht="14.25" hidden="1" customHeight="1" x14ac:dyDescent="0.25"/>
    <row r="348" ht="14.25" hidden="1" customHeight="1" x14ac:dyDescent="0.25"/>
    <row r="349" ht="14.25" hidden="1" customHeight="1" x14ac:dyDescent="0.25"/>
    <row r="350" ht="14.25" hidden="1" customHeight="1" x14ac:dyDescent="0.25"/>
    <row r="351" ht="14.25" hidden="1" customHeight="1" x14ac:dyDescent="0.25"/>
    <row r="352" ht="14.25" hidden="1" customHeight="1" x14ac:dyDescent="0.25"/>
    <row r="353" ht="14.25" hidden="1" customHeight="1" x14ac:dyDescent="0.25"/>
    <row r="354" ht="14.25" hidden="1" customHeight="1" x14ac:dyDescent="0.25"/>
    <row r="355" ht="14.25" hidden="1" customHeight="1" x14ac:dyDescent="0.25"/>
    <row r="356" ht="14.25" hidden="1" customHeight="1" x14ac:dyDescent="0.25"/>
    <row r="357" ht="14.25" hidden="1" customHeight="1" x14ac:dyDescent="0.25"/>
    <row r="358" ht="14.25" hidden="1" customHeight="1" x14ac:dyDescent="0.25"/>
    <row r="359" ht="14.25" hidden="1" customHeight="1" x14ac:dyDescent="0.25"/>
    <row r="360" ht="14.25" hidden="1" customHeight="1" x14ac:dyDescent="0.25"/>
    <row r="361" ht="14.25" hidden="1" customHeight="1" x14ac:dyDescent="0.25"/>
    <row r="362" ht="14.25" hidden="1" customHeight="1" x14ac:dyDescent="0.25"/>
    <row r="363" ht="14.25" hidden="1" customHeight="1" x14ac:dyDescent="0.25"/>
    <row r="364" ht="14.25" hidden="1" customHeight="1" x14ac:dyDescent="0.25"/>
    <row r="365" ht="14.25" hidden="1" customHeight="1" x14ac:dyDescent="0.25"/>
    <row r="366" ht="14.25" hidden="1" customHeight="1" x14ac:dyDescent="0.25"/>
    <row r="367" ht="14.25" hidden="1" customHeight="1" x14ac:dyDescent="0.25"/>
    <row r="368" ht="14.25" hidden="1" customHeight="1" x14ac:dyDescent="0.25"/>
    <row r="369" ht="14.25" hidden="1" customHeight="1" x14ac:dyDescent="0.25"/>
    <row r="370" ht="14.25" hidden="1" customHeight="1" x14ac:dyDescent="0.25"/>
    <row r="371" ht="14.25" hidden="1" customHeight="1" x14ac:dyDescent="0.25"/>
    <row r="372" ht="14.25" hidden="1" customHeight="1" x14ac:dyDescent="0.25"/>
    <row r="373" ht="14.25" hidden="1" customHeight="1" x14ac:dyDescent="0.25"/>
    <row r="374" ht="14.25" hidden="1" customHeight="1" x14ac:dyDescent="0.25"/>
    <row r="375" ht="14.25" hidden="1" customHeight="1" x14ac:dyDescent="0.25"/>
    <row r="376" ht="14.25" hidden="1" customHeight="1" x14ac:dyDescent="0.25"/>
    <row r="377" ht="14.25" hidden="1" customHeight="1" x14ac:dyDescent="0.25"/>
    <row r="378" ht="14.25" hidden="1" customHeight="1" x14ac:dyDescent="0.25"/>
    <row r="379" ht="14.25" hidden="1" customHeight="1" x14ac:dyDescent="0.25"/>
    <row r="380" ht="14.25" hidden="1" customHeight="1" x14ac:dyDescent="0.25"/>
    <row r="381" ht="14.25" hidden="1" customHeight="1" x14ac:dyDescent="0.25"/>
    <row r="382" ht="14.25" hidden="1" customHeight="1" x14ac:dyDescent="0.25"/>
    <row r="383" ht="14.25" hidden="1" customHeight="1" x14ac:dyDescent="0.25"/>
    <row r="384" ht="14.25" hidden="1" customHeight="1" x14ac:dyDescent="0.25"/>
    <row r="385" ht="14.25" hidden="1" customHeight="1" x14ac:dyDescent="0.25"/>
    <row r="386" ht="14.25" hidden="1" customHeight="1" x14ac:dyDescent="0.25"/>
    <row r="387" ht="14.25" hidden="1" customHeight="1" x14ac:dyDescent="0.25"/>
    <row r="388" ht="14.25" hidden="1" customHeight="1" x14ac:dyDescent="0.25"/>
    <row r="389" ht="14.25" hidden="1" customHeight="1" x14ac:dyDescent="0.25"/>
    <row r="390" ht="14.25" hidden="1" customHeight="1" x14ac:dyDescent="0.25"/>
    <row r="391" ht="14.25" hidden="1" customHeight="1" x14ac:dyDescent="0.25"/>
    <row r="392" ht="14.25" hidden="1" customHeight="1" x14ac:dyDescent="0.25"/>
    <row r="393" ht="14.25" hidden="1" customHeight="1" x14ac:dyDescent="0.25"/>
    <row r="394" ht="14.25" hidden="1" customHeight="1" x14ac:dyDescent="0.25"/>
    <row r="395" ht="14.25" hidden="1" customHeight="1" x14ac:dyDescent="0.25"/>
    <row r="396" ht="14.25" hidden="1" customHeight="1" x14ac:dyDescent="0.25"/>
    <row r="397" ht="14.25" hidden="1" customHeight="1" x14ac:dyDescent="0.25"/>
    <row r="398" ht="14.25" hidden="1" customHeight="1" x14ac:dyDescent="0.25"/>
    <row r="399" ht="14.25" hidden="1" customHeight="1" x14ac:dyDescent="0.25"/>
    <row r="400" ht="14.25" hidden="1" customHeight="1" x14ac:dyDescent="0.25"/>
    <row r="401" ht="14.25" hidden="1" customHeight="1" x14ac:dyDescent="0.25"/>
    <row r="402" ht="14.25" hidden="1" customHeight="1" x14ac:dyDescent="0.25"/>
    <row r="403" ht="14.25" hidden="1" customHeight="1" x14ac:dyDescent="0.25"/>
    <row r="404" ht="14.25" hidden="1" customHeight="1" x14ac:dyDescent="0.25"/>
    <row r="405" ht="14.25" hidden="1" customHeight="1" x14ac:dyDescent="0.25"/>
    <row r="406" ht="14.25" hidden="1" customHeight="1" x14ac:dyDescent="0.25"/>
    <row r="407" ht="14.25" hidden="1" customHeight="1" x14ac:dyDescent="0.25"/>
    <row r="408" ht="14.25" hidden="1" customHeight="1" x14ac:dyDescent="0.25"/>
    <row r="409" ht="14.25" hidden="1" customHeight="1" x14ac:dyDescent="0.25"/>
    <row r="410" ht="14.25" hidden="1" customHeight="1" x14ac:dyDescent="0.25"/>
    <row r="411" ht="14.25" hidden="1" customHeight="1" x14ac:dyDescent="0.25"/>
  </sheetData>
  <sheetProtection algorithmName="SHA-512" hashValue="25Olx3E1BJypHFrMRdMJZd1eXIE6ubH62Hl7UIhIxp1UzCN56MtefEX2G3CUw1Qy/Z84+KrMJjJK1PK+v0S3pA==" saltValue="5+mTItmj2WlO31Ht8fsJaA==" spinCount="100000" sheet="1" selectLockedCells="1"/>
  <mergeCells count="1">
    <mergeCell ref="A1:K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Group Box 1">
              <controlPr defaultSize="0" autoFill="0" autoPict="0">
                <anchor moveWithCells="1">
                  <from>
                    <xdr:col>0</xdr:col>
                    <xdr:colOff>295275</xdr:colOff>
                    <xdr:row>0</xdr:row>
                    <xdr:rowOff>47625</xdr:rowOff>
                  </from>
                  <to>
                    <xdr:col>4</xdr:col>
                    <xdr:colOff>409575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Group Box 2">
              <controlPr defaultSize="0" autoFill="0" autoPict="0">
                <anchor moveWithCells="1">
                  <from>
                    <xdr:col>4</xdr:col>
                    <xdr:colOff>495300</xdr:colOff>
                    <xdr:row>0</xdr:row>
                    <xdr:rowOff>66675</xdr:rowOff>
                  </from>
                  <to>
                    <xdr:col>4</xdr:col>
                    <xdr:colOff>1200150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XFB50"/>
  <sheetViews>
    <sheetView showGridLines="0" showRowColHeaders="0" showZeros="0" workbookViewId="0">
      <selection activeCell="C8" sqref="C8:G9"/>
    </sheetView>
  </sheetViews>
  <sheetFormatPr defaultColWidth="9.140625" defaultRowHeight="0" customHeight="1" zeroHeight="1" x14ac:dyDescent="0.25"/>
  <cols>
    <col min="1" max="1" width="3.7109375" style="122" customWidth="1"/>
    <col min="2" max="2" width="16" style="122" customWidth="1"/>
    <col min="3" max="3" width="2.5703125" style="122" customWidth="1"/>
    <col min="4" max="6" width="9.140625" style="122" customWidth="1"/>
    <col min="7" max="7" width="17.28515625" style="122" customWidth="1"/>
    <col min="8" max="8" width="2.5703125" style="122" customWidth="1"/>
    <col min="9" max="9" width="15.28515625" style="16" customWidth="1"/>
    <col min="10" max="10" width="39.42578125" style="16" customWidth="1"/>
    <col min="11" max="11" width="6.42578125" style="16" customWidth="1"/>
    <col min="12" max="16380" width="9.140625" style="122" hidden="1" customWidth="1"/>
    <col min="16381" max="16381" width="8.85546875" style="122" hidden="1" customWidth="1"/>
    <col min="16382" max="16384" width="0.140625" style="122" hidden="1" customWidth="1"/>
  </cols>
  <sheetData>
    <row r="1" spans="1:12 16382:16382" ht="14.25" customHeight="1" x14ac:dyDescent="0.25">
      <c r="A1" s="16"/>
      <c r="B1" s="16"/>
      <c r="C1" s="16"/>
      <c r="D1" s="16"/>
      <c r="E1" s="16"/>
      <c r="F1" s="16"/>
      <c r="G1" s="16"/>
      <c r="H1" s="16"/>
      <c r="L1" s="16"/>
    </row>
    <row r="2" spans="1:12 16382:16382" ht="18" customHeight="1" x14ac:dyDescent="0.25">
      <c r="A2" s="1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</row>
    <row r="3" spans="1:12 16382:16382" ht="15" hidden="1" customHeight="1" x14ac:dyDescent="0.25">
      <c r="A3" s="16"/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6"/>
    </row>
    <row r="4" spans="1:12 16382:16382" ht="0.75" hidden="1" customHeight="1" x14ac:dyDescent="0.25">
      <c r="A4" s="16"/>
      <c r="B4" s="16"/>
      <c r="C4" s="16"/>
      <c r="D4" s="16"/>
      <c r="E4" s="16"/>
      <c r="F4" s="16"/>
      <c r="G4" s="16"/>
      <c r="H4" s="16"/>
      <c r="L4" s="16"/>
    </row>
    <row r="5" spans="1:12 16382:16382" ht="15" hidden="1" customHeight="1" x14ac:dyDescent="0.25">
      <c r="A5" s="16"/>
      <c r="B5" s="16"/>
      <c r="C5" s="16"/>
      <c r="D5" s="16"/>
      <c r="E5" s="16"/>
      <c r="F5" s="16"/>
      <c r="G5" s="16"/>
      <c r="H5" s="16"/>
      <c r="L5" s="16"/>
    </row>
    <row r="6" spans="1:12 16382:16382" ht="66.75" customHeight="1" x14ac:dyDescent="0.25">
      <c r="A6" s="16"/>
      <c r="B6" s="354" t="s">
        <v>27</v>
      </c>
      <c r="C6" s="354"/>
      <c r="D6" s="354"/>
      <c r="E6" s="354"/>
      <c r="F6" s="354"/>
      <c r="G6" s="204"/>
      <c r="H6" s="16"/>
      <c r="K6" s="204"/>
      <c r="L6" s="16"/>
    </row>
    <row r="7" spans="1:12 16382:16382" ht="10.5" customHeight="1" x14ac:dyDescent="0.25">
      <c r="A7" s="16"/>
      <c r="B7" s="354"/>
      <c r="C7" s="354"/>
      <c r="D7" s="354"/>
      <c r="E7" s="354"/>
      <c r="F7" s="354"/>
      <c r="G7" s="204"/>
      <c r="H7" s="16"/>
      <c r="J7" s="204"/>
    </row>
    <row r="8" spans="1:12 16382:16382" ht="20.100000000000001" customHeight="1" x14ac:dyDescent="0.25">
      <c r="A8" s="16"/>
      <c r="B8" s="347" t="s">
        <v>28</v>
      </c>
      <c r="C8" s="355" t="s">
        <v>163</v>
      </c>
      <c r="D8" s="356"/>
      <c r="E8" s="356"/>
      <c r="F8" s="356"/>
      <c r="G8" s="357"/>
      <c r="H8" s="16"/>
      <c r="I8" s="21" t="s">
        <v>28</v>
      </c>
      <c r="J8" s="269" t="s">
        <v>164</v>
      </c>
      <c r="K8" s="131"/>
      <c r="L8" s="123"/>
      <c r="XFB8" s="122" t="s">
        <v>29</v>
      </c>
    </row>
    <row r="9" spans="1:12 16382:16382" ht="21.95" customHeight="1" x14ac:dyDescent="0.3">
      <c r="A9" s="16"/>
      <c r="B9" s="348"/>
      <c r="C9" s="358"/>
      <c r="D9" s="359"/>
      <c r="E9" s="359"/>
      <c r="F9" s="359"/>
      <c r="G9" s="360"/>
      <c r="H9" s="16"/>
      <c r="I9" s="205"/>
      <c r="J9" s="224" t="s">
        <v>133</v>
      </c>
      <c r="XFB9" s="122" t="s">
        <v>24</v>
      </c>
    </row>
    <row r="10" spans="1:12 16382:16382" ht="21.95" customHeight="1" x14ac:dyDescent="0.3">
      <c r="A10" s="16"/>
      <c r="B10" s="17"/>
      <c r="C10" s="361" t="s">
        <v>55</v>
      </c>
      <c r="D10" s="362"/>
      <c r="E10" s="362"/>
      <c r="F10" s="362"/>
      <c r="G10" s="363"/>
      <c r="H10" s="16"/>
      <c r="I10" s="17"/>
      <c r="J10" s="225" t="s">
        <v>134</v>
      </c>
    </row>
    <row r="11" spans="1:12 16382:16382" ht="21.95" customHeight="1" x14ac:dyDescent="0.3">
      <c r="A11" s="16"/>
      <c r="B11" s="17"/>
      <c r="C11" s="364" t="s">
        <v>130</v>
      </c>
      <c r="D11" s="364"/>
      <c r="E11" s="364"/>
      <c r="F11" s="364"/>
      <c r="G11" s="364"/>
      <c r="H11" s="16"/>
      <c r="I11" s="17"/>
      <c r="J11" s="226" t="s">
        <v>135</v>
      </c>
    </row>
    <row r="12" spans="1:12 16382:16382" ht="21.95" customHeight="1" x14ac:dyDescent="0.3">
      <c r="A12" s="16"/>
      <c r="B12" s="17"/>
      <c r="C12" s="353" t="s">
        <v>42</v>
      </c>
      <c r="D12" s="353"/>
      <c r="E12" s="353"/>
      <c r="F12" s="353"/>
      <c r="G12" s="353"/>
      <c r="H12" s="16"/>
      <c r="I12" s="17"/>
      <c r="J12" s="225" t="s">
        <v>136</v>
      </c>
    </row>
    <row r="13" spans="1:12 16382:16382" ht="21.95" customHeight="1" x14ac:dyDescent="0.25">
      <c r="A13" s="16"/>
      <c r="B13" s="17"/>
      <c r="C13" s="364" t="s">
        <v>131</v>
      </c>
      <c r="D13" s="364"/>
      <c r="E13" s="364"/>
      <c r="F13" s="364"/>
      <c r="G13" s="364"/>
      <c r="H13" s="16"/>
      <c r="I13" s="21" t="s">
        <v>28</v>
      </c>
      <c r="J13" s="269" t="s">
        <v>159</v>
      </c>
    </row>
    <row r="14" spans="1:12 16382:16382" ht="21.95" customHeight="1" x14ac:dyDescent="0.3">
      <c r="A14" s="16"/>
      <c r="B14" s="17"/>
      <c r="C14" s="353" t="s">
        <v>43</v>
      </c>
      <c r="D14" s="353"/>
      <c r="E14" s="353"/>
      <c r="F14" s="353"/>
      <c r="G14" s="353"/>
      <c r="H14" s="16"/>
      <c r="I14" s="17"/>
      <c r="J14" s="227"/>
    </row>
    <row r="15" spans="1:12 16382:16382" ht="21.95" customHeight="1" x14ac:dyDescent="0.3">
      <c r="A15" s="16"/>
      <c r="B15" s="18"/>
      <c r="C15" s="349" t="s">
        <v>132</v>
      </c>
      <c r="D15" s="349"/>
      <c r="E15" s="349"/>
      <c r="F15" s="349"/>
      <c r="G15" s="349"/>
      <c r="H15" s="16"/>
      <c r="I15" s="206"/>
      <c r="J15" s="203"/>
      <c r="XFB15" s="122" t="s">
        <v>14</v>
      </c>
    </row>
    <row r="16" spans="1:12 16382:16382" ht="21.95" customHeight="1" thickBot="1" x14ac:dyDescent="0.35">
      <c r="A16" s="16"/>
      <c r="B16" s="21" t="s">
        <v>28</v>
      </c>
      <c r="C16" s="350" t="s">
        <v>162</v>
      </c>
      <c r="D16" s="351"/>
      <c r="E16" s="351"/>
      <c r="F16" s="351"/>
      <c r="G16" s="352"/>
      <c r="H16" s="16"/>
      <c r="I16" s="207"/>
      <c r="J16" s="208"/>
      <c r="K16" s="125"/>
      <c r="XFB16" s="122" t="s">
        <v>23</v>
      </c>
    </row>
    <row r="17" spans="1:12 16382:16382" ht="21.95" customHeight="1" thickBot="1" x14ac:dyDescent="0.3">
      <c r="A17" s="16"/>
      <c r="B17" s="18"/>
      <c r="C17" s="332" t="s">
        <v>44</v>
      </c>
      <c r="D17" s="333"/>
      <c r="E17" s="333"/>
      <c r="F17" s="333"/>
      <c r="G17" s="334"/>
      <c r="H17" s="16"/>
      <c r="I17" s="365" t="s">
        <v>152</v>
      </c>
      <c r="J17" s="366"/>
      <c r="K17" s="125"/>
      <c r="XFB17" s="122" t="s">
        <v>20</v>
      </c>
    </row>
    <row r="18" spans="1:12 16382:16382" ht="21.95" customHeight="1" x14ac:dyDescent="0.25">
      <c r="A18" s="16"/>
      <c r="B18" s="19"/>
      <c r="C18" s="335" t="s">
        <v>45</v>
      </c>
      <c r="D18" s="336"/>
      <c r="E18" s="336"/>
      <c r="F18" s="336"/>
      <c r="G18" s="337"/>
      <c r="H18" s="16"/>
      <c r="I18" s="326" t="s">
        <v>165</v>
      </c>
      <c r="J18" s="327"/>
      <c r="K18" s="125"/>
      <c r="XFB18" s="122" t="s">
        <v>22</v>
      </c>
    </row>
    <row r="19" spans="1:12 16382:16382" ht="21.95" customHeight="1" x14ac:dyDescent="0.25">
      <c r="A19" s="16"/>
      <c r="B19" s="20"/>
      <c r="C19" s="338" t="s">
        <v>46</v>
      </c>
      <c r="D19" s="339"/>
      <c r="E19" s="339"/>
      <c r="F19" s="339"/>
      <c r="G19" s="340"/>
      <c r="H19" s="16"/>
      <c r="I19" s="326"/>
      <c r="J19" s="327"/>
      <c r="XFB19" s="122" t="s">
        <v>30</v>
      </c>
    </row>
    <row r="20" spans="1:12 16382:16382" ht="21.95" customHeight="1" thickBot="1" x14ac:dyDescent="0.3">
      <c r="A20" s="16"/>
      <c r="B20" s="21" t="s">
        <v>28</v>
      </c>
      <c r="C20" s="341" t="s">
        <v>154</v>
      </c>
      <c r="D20" s="342"/>
      <c r="E20" s="342"/>
      <c r="F20" s="342"/>
      <c r="G20" s="343"/>
      <c r="H20" s="16"/>
      <c r="I20" s="328"/>
      <c r="J20" s="329"/>
      <c r="XFB20" s="122" t="s">
        <v>31</v>
      </c>
    </row>
    <row r="21" spans="1:12 16382:16382" ht="21.95" customHeight="1" x14ac:dyDescent="0.25">
      <c r="A21" s="16"/>
      <c r="B21" s="22"/>
      <c r="C21" s="332"/>
      <c r="D21" s="333"/>
      <c r="E21" s="333"/>
      <c r="F21" s="333"/>
      <c r="G21" s="334"/>
      <c r="H21" s="125"/>
      <c r="I21" s="125"/>
      <c r="J21" s="124" t="s">
        <v>32</v>
      </c>
      <c r="K21" s="125"/>
    </row>
    <row r="22" spans="1:12 16382:16382" ht="21.95" customHeight="1" x14ac:dyDescent="0.25">
      <c r="A22" s="16"/>
      <c r="B22" s="23"/>
      <c r="C22" s="335"/>
      <c r="D22" s="336"/>
      <c r="E22" s="336"/>
      <c r="F22" s="336"/>
      <c r="G22" s="337"/>
      <c r="H22" s="125"/>
      <c r="I22" s="125"/>
      <c r="J22" s="126" t="s">
        <v>57</v>
      </c>
      <c r="K22" s="125"/>
    </row>
    <row r="23" spans="1:12 16382:16382" ht="21.95" customHeight="1" x14ac:dyDescent="0.25">
      <c r="A23" s="16"/>
      <c r="B23" s="16"/>
      <c r="C23" s="16"/>
      <c r="D23" s="128"/>
      <c r="E23" s="125"/>
      <c r="F23" s="16"/>
      <c r="G23" s="16"/>
      <c r="H23" s="125"/>
      <c r="I23" s="127"/>
      <c r="K23" s="125"/>
    </row>
    <row r="24" spans="1:12 16382:16382" ht="15" customHeight="1" x14ac:dyDescent="0.25">
      <c r="A24" s="16"/>
      <c r="B24" s="330" t="s">
        <v>174</v>
      </c>
      <c r="C24" s="330"/>
      <c r="D24" s="330"/>
      <c r="E24" s="330"/>
      <c r="F24" s="330"/>
      <c r="G24" s="330"/>
      <c r="H24" s="330"/>
      <c r="I24" s="330"/>
      <c r="J24" s="330"/>
      <c r="K24" s="125"/>
    </row>
    <row r="25" spans="1:12 16382:16382" ht="20.100000000000001" customHeight="1" x14ac:dyDescent="0.25">
      <c r="A25" s="16"/>
      <c r="B25" s="330"/>
      <c r="C25" s="330"/>
      <c r="D25" s="330"/>
      <c r="E25" s="330"/>
      <c r="F25" s="330"/>
      <c r="G25" s="330"/>
      <c r="H25" s="330"/>
      <c r="I25" s="330"/>
      <c r="J25" s="330"/>
      <c r="K25" s="125"/>
    </row>
    <row r="26" spans="1:12 16382:16382" ht="20.100000000000001" customHeight="1" x14ac:dyDescent="0.25">
      <c r="A26" s="16"/>
      <c r="B26" s="330"/>
      <c r="C26" s="330"/>
      <c r="D26" s="330"/>
      <c r="E26" s="330"/>
      <c r="F26" s="330"/>
      <c r="G26" s="330"/>
      <c r="H26" s="330"/>
      <c r="I26" s="330"/>
      <c r="J26" s="330"/>
      <c r="K26" s="125"/>
    </row>
    <row r="27" spans="1:12 16382:16382" ht="20.100000000000001" customHeight="1" x14ac:dyDescent="0.25">
      <c r="A27" s="16"/>
      <c r="B27" s="16"/>
      <c r="C27" s="16"/>
      <c r="D27" s="16"/>
      <c r="E27" s="16"/>
      <c r="F27" s="16"/>
      <c r="G27" s="130"/>
      <c r="H27" s="125"/>
    </row>
    <row r="28" spans="1:12 16382:16382" ht="20.100000000000001" hidden="1" customHeight="1" x14ac:dyDescent="0.25">
      <c r="A28" s="16"/>
      <c r="B28" s="16"/>
      <c r="C28" s="16"/>
      <c r="D28" s="131"/>
      <c r="E28" s="16"/>
      <c r="F28" s="16"/>
      <c r="G28" s="16"/>
      <c r="H28" s="125"/>
      <c r="L28" s="123"/>
    </row>
    <row r="29" spans="1:12 16382:16382" ht="20.100000000000001" hidden="1" customHeight="1" x14ac:dyDescent="0.25">
      <c r="A29" s="16"/>
      <c r="B29" s="16"/>
      <c r="C29" s="16"/>
      <c r="D29" s="16"/>
      <c r="E29" s="16"/>
      <c r="F29" s="16"/>
      <c r="G29" s="16"/>
      <c r="H29" s="16"/>
    </row>
    <row r="30" spans="1:12 16382:16382" ht="20.100000000000001" hidden="1" customHeight="1" x14ac:dyDescent="0.25">
      <c r="A30" s="16"/>
      <c r="B30" s="16"/>
      <c r="C30" s="16"/>
      <c r="D30" s="132"/>
      <c r="E30" s="16"/>
      <c r="F30" s="16"/>
      <c r="G30" s="16"/>
      <c r="H30" s="16"/>
      <c r="J30" s="133"/>
    </row>
    <row r="31" spans="1:12 16382:16382" ht="15.75" hidden="1" thickBot="1" x14ac:dyDescent="0.3">
      <c r="A31" s="16"/>
      <c r="B31" s="16"/>
      <c r="C31" s="16"/>
      <c r="D31" s="16"/>
      <c r="E31" s="16"/>
      <c r="F31" s="16"/>
      <c r="G31" s="16"/>
      <c r="H31" s="16"/>
      <c r="J31" s="133"/>
    </row>
    <row r="32" spans="1:12 16382:16382" ht="87.75" hidden="1" customHeight="1" thickBot="1" x14ac:dyDescent="0.3">
      <c r="A32" s="16"/>
      <c r="B32" s="16"/>
      <c r="C32" s="16"/>
      <c r="D32" s="16"/>
      <c r="E32" s="16"/>
      <c r="F32" s="16"/>
      <c r="G32" s="16"/>
      <c r="H32" s="16"/>
      <c r="I32" s="134"/>
      <c r="J32" s="134"/>
    </row>
    <row r="33" spans="2:9" ht="15.75" hidden="1" thickBot="1" x14ac:dyDescent="0.3">
      <c r="D33" s="344"/>
      <c r="E33" s="344"/>
      <c r="F33" s="344"/>
      <c r="G33" s="344"/>
      <c r="I33" s="129" t="s">
        <v>35</v>
      </c>
    </row>
    <row r="34" spans="2:9" ht="15.75" hidden="1" thickBot="1" x14ac:dyDescent="0.3">
      <c r="D34" s="345"/>
      <c r="E34" s="345"/>
      <c r="F34" s="345"/>
      <c r="G34" s="345"/>
      <c r="I34" s="129" t="s">
        <v>37</v>
      </c>
    </row>
    <row r="35" spans="2:9" ht="9" hidden="1" customHeight="1" thickBot="1" x14ac:dyDescent="0.3">
      <c r="B35" s="135"/>
      <c r="C35" s="136"/>
      <c r="D35" s="137"/>
      <c r="E35" s="136"/>
      <c r="F35" s="136"/>
      <c r="G35" s="136"/>
      <c r="H35" s="136"/>
      <c r="I35" s="129" t="s">
        <v>38</v>
      </c>
    </row>
    <row r="36" spans="2:9" ht="15" hidden="1" customHeight="1" x14ac:dyDescent="0.25">
      <c r="B36" s="331" t="s">
        <v>33</v>
      </c>
      <c r="C36" s="331"/>
      <c r="D36" s="331"/>
      <c r="H36" s="138" t="s">
        <v>34</v>
      </c>
      <c r="I36" s="129" t="s">
        <v>40</v>
      </c>
    </row>
    <row r="37" spans="2:9" ht="15" hidden="1" customHeight="1" x14ac:dyDescent="0.25">
      <c r="D37" s="139" t="s">
        <v>36</v>
      </c>
    </row>
    <row r="38" spans="2:9" ht="15" hidden="1" customHeight="1" x14ac:dyDescent="0.25">
      <c r="H38" s="138" t="s">
        <v>34</v>
      </c>
    </row>
    <row r="39" spans="2:9" ht="15" hidden="1" customHeight="1" x14ac:dyDescent="0.25">
      <c r="D39" s="123" t="s">
        <v>39</v>
      </c>
    </row>
    <row r="40" spans="2:9" ht="15" hidden="1" customHeight="1" x14ac:dyDescent="0.25"/>
    <row r="41" spans="2:9" ht="15" hidden="1" customHeight="1" x14ac:dyDescent="0.25">
      <c r="D41" s="140" t="s">
        <v>41</v>
      </c>
    </row>
    <row r="42" spans="2:9" ht="12" hidden="1" customHeight="1" x14ac:dyDescent="0.25"/>
    <row r="43" spans="2:9" ht="0" hidden="1" customHeight="1" x14ac:dyDescent="0.25"/>
    <row r="44" spans="2:9" ht="0" hidden="1" customHeight="1" x14ac:dyDescent="0.25"/>
    <row r="45" spans="2:9" ht="0" hidden="1" customHeight="1" x14ac:dyDescent="0.25"/>
    <row r="46" spans="2:9" ht="0" hidden="1" customHeight="1" x14ac:dyDescent="0.25"/>
    <row r="47" spans="2:9" ht="0" hidden="1" customHeight="1" x14ac:dyDescent="0.25"/>
    <row r="48" spans="2:9" ht="0" hidden="1" customHeight="1" x14ac:dyDescent="0.25"/>
    <row r="49" spans="4:4" ht="15" hidden="1" customHeight="1" x14ac:dyDescent="0.25"/>
    <row r="50" spans="4:4" ht="15" hidden="1" x14ac:dyDescent="0.25">
      <c r="D50" s="141"/>
    </row>
  </sheetData>
  <sheetProtection algorithmName="SHA-512" hashValue="vx/S/i4VwzBxVQcsRIMmtmiOJLgqFRSBoJsfwhZLiiGtGVkm/X3bKRUz6cmHNF+cih0AqBJB1PYMNeAoj44Udg==" saltValue="HHnQTT7J7yHwvLCwx3B7fg==" spinCount="100000" sheet="1" selectLockedCells="1"/>
  <mergeCells count="26">
    <mergeCell ref="B2:L3"/>
    <mergeCell ref="B8:B9"/>
    <mergeCell ref="C15:G15"/>
    <mergeCell ref="C16:G16"/>
    <mergeCell ref="C17:G17"/>
    <mergeCell ref="C14:G14"/>
    <mergeCell ref="B6:D6"/>
    <mergeCell ref="E6:F6"/>
    <mergeCell ref="B7:D7"/>
    <mergeCell ref="E7:F7"/>
    <mergeCell ref="C8:G9"/>
    <mergeCell ref="C10:G10"/>
    <mergeCell ref="C12:G12"/>
    <mergeCell ref="C13:G13"/>
    <mergeCell ref="C11:G11"/>
    <mergeCell ref="I17:J17"/>
    <mergeCell ref="I18:J20"/>
    <mergeCell ref="B24:J26"/>
    <mergeCell ref="B36:D36"/>
    <mergeCell ref="C21:G21"/>
    <mergeCell ref="C22:G22"/>
    <mergeCell ref="C18:G18"/>
    <mergeCell ref="C19:G19"/>
    <mergeCell ref="C20:G20"/>
    <mergeCell ref="D33:G33"/>
    <mergeCell ref="D34:G34"/>
  </mergeCell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Group Box 2">
              <controlPr defaultSize="0" autoFill="0" autoPict="0">
                <anchor moveWithCells="1">
                  <from>
                    <xdr:col>1</xdr:col>
                    <xdr:colOff>0</xdr:colOff>
                    <xdr:row>1</xdr:row>
                    <xdr:rowOff>85725</xdr:rowOff>
                  </from>
                  <to>
                    <xdr:col>10</xdr:col>
                    <xdr:colOff>28575</xdr:colOff>
                    <xdr:row>5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Group Box 3">
              <controlPr defaultSize="0" autoFill="0" autoPict="0">
                <anchor moveWithCells="1">
                  <from>
                    <xdr:col>8</xdr:col>
                    <xdr:colOff>95250</xdr:colOff>
                    <xdr:row>1</xdr:row>
                    <xdr:rowOff>209550</xdr:rowOff>
                  </from>
                  <to>
                    <xdr:col>8</xdr:col>
                    <xdr:colOff>800100</xdr:colOff>
                    <xdr:row>5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WWH409"/>
  <sheetViews>
    <sheetView showGridLines="0" showRowColHeaders="0" zoomScaleNormal="100" workbookViewId="0">
      <selection activeCell="Q16" sqref="Q16"/>
    </sheetView>
  </sheetViews>
  <sheetFormatPr defaultColWidth="0" defaultRowHeight="0" customHeight="1" zeroHeight="1" x14ac:dyDescent="0.25"/>
  <cols>
    <col min="1" max="1" width="7.140625" style="31" customWidth="1"/>
    <col min="2" max="2" width="24.5703125" style="31" customWidth="1"/>
    <col min="3" max="3" width="33.140625" style="31" customWidth="1"/>
    <col min="4" max="21" width="6.7109375" style="31" customWidth="1"/>
    <col min="22" max="22" width="9.140625" style="31" customWidth="1"/>
    <col min="23" max="259" width="9.140625" style="31" hidden="1"/>
    <col min="260" max="260" width="4.7109375" style="31" hidden="1"/>
    <col min="261" max="261" width="18.7109375" style="31" hidden="1"/>
    <col min="262" max="262" width="33.140625" style="31" hidden="1"/>
    <col min="263" max="263" width="5" style="31" hidden="1"/>
    <col min="264" max="276" width="7.28515625" style="31" hidden="1"/>
    <col min="277" max="277" width="7.5703125" style="31" hidden="1"/>
    <col min="278" max="515" width="9.140625" style="31" hidden="1"/>
    <col min="516" max="516" width="4.7109375" style="31" hidden="1"/>
    <col min="517" max="517" width="18.7109375" style="31" hidden="1"/>
    <col min="518" max="518" width="33.140625" style="31" hidden="1"/>
    <col min="519" max="519" width="5" style="31" hidden="1"/>
    <col min="520" max="532" width="7.28515625" style="31" hidden="1"/>
    <col min="533" max="533" width="7.5703125" style="31" hidden="1"/>
    <col min="534" max="771" width="9.140625" style="31" hidden="1"/>
    <col min="772" max="772" width="4.7109375" style="31" hidden="1"/>
    <col min="773" max="773" width="18.7109375" style="31" hidden="1"/>
    <col min="774" max="774" width="33.140625" style="31" hidden="1"/>
    <col min="775" max="775" width="5" style="31" hidden="1"/>
    <col min="776" max="788" width="7.28515625" style="31" hidden="1"/>
    <col min="789" max="789" width="7.5703125" style="31" hidden="1"/>
    <col min="790" max="1027" width="9.140625" style="31" hidden="1"/>
    <col min="1028" max="1028" width="4.7109375" style="31" hidden="1"/>
    <col min="1029" max="1029" width="18.7109375" style="31" hidden="1"/>
    <col min="1030" max="1030" width="33.140625" style="31" hidden="1"/>
    <col min="1031" max="1031" width="5" style="31" hidden="1"/>
    <col min="1032" max="1044" width="7.28515625" style="31" hidden="1"/>
    <col min="1045" max="1045" width="7.5703125" style="31" hidden="1"/>
    <col min="1046" max="1283" width="9.140625" style="31" hidden="1"/>
    <col min="1284" max="1284" width="4.7109375" style="31" hidden="1"/>
    <col min="1285" max="1285" width="18.7109375" style="31" hidden="1"/>
    <col min="1286" max="1286" width="33.140625" style="31" hidden="1"/>
    <col min="1287" max="1287" width="5" style="31" hidden="1"/>
    <col min="1288" max="1300" width="7.28515625" style="31" hidden="1"/>
    <col min="1301" max="1301" width="7.5703125" style="31" hidden="1"/>
    <col min="1302" max="1539" width="9.140625" style="31" hidden="1"/>
    <col min="1540" max="1540" width="4.7109375" style="31" hidden="1"/>
    <col min="1541" max="1541" width="18.7109375" style="31" hidden="1"/>
    <col min="1542" max="1542" width="33.140625" style="31" hidden="1"/>
    <col min="1543" max="1543" width="5" style="31" hidden="1"/>
    <col min="1544" max="1556" width="7.28515625" style="31" hidden="1"/>
    <col min="1557" max="1557" width="7.5703125" style="31" hidden="1"/>
    <col min="1558" max="1795" width="9.140625" style="31" hidden="1"/>
    <col min="1796" max="1796" width="4.7109375" style="31" hidden="1"/>
    <col min="1797" max="1797" width="18.7109375" style="31" hidden="1"/>
    <col min="1798" max="1798" width="33.140625" style="31" hidden="1"/>
    <col min="1799" max="1799" width="5" style="31" hidden="1"/>
    <col min="1800" max="1812" width="7.28515625" style="31" hidden="1"/>
    <col min="1813" max="1813" width="7.5703125" style="31" hidden="1"/>
    <col min="1814" max="2051" width="9.140625" style="31" hidden="1"/>
    <col min="2052" max="2052" width="4.7109375" style="31" hidden="1"/>
    <col min="2053" max="2053" width="18.7109375" style="31" hidden="1"/>
    <col min="2054" max="2054" width="33.140625" style="31" hidden="1"/>
    <col min="2055" max="2055" width="5" style="31" hidden="1"/>
    <col min="2056" max="2068" width="7.28515625" style="31" hidden="1"/>
    <col min="2069" max="2069" width="7.5703125" style="31" hidden="1"/>
    <col min="2070" max="2307" width="9.140625" style="31" hidden="1"/>
    <col min="2308" max="2308" width="4.7109375" style="31" hidden="1"/>
    <col min="2309" max="2309" width="18.7109375" style="31" hidden="1"/>
    <col min="2310" max="2310" width="33.140625" style="31" hidden="1"/>
    <col min="2311" max="2311" width="5" style="31" hidden="1"/>
    <col min="2312" max="2324" width="7.28515625" style="31" hidden="1"/>
    <col min="2325" max="2325" width="7.5703125" style="31" hidden="1"/>
    <col min="2326" max="2563" width="9.140625" style="31" hidden="1"/>
    <col min="2564" max="2564" width="4.7109375" style="31" hidden="1"/>
    <col min="2565" max="2565" width="18.7109375" style="31" hidden="1"/>
    <col min="2566" max="2566" width="33.140625" style="31" hidden="1"/>
    <col min="2567" max="2567" width="5" style="31" hidden="1"/>
    <col min="2568" max="2580" width="7.28515625" style="31" hidden="1"/>
    <col min="2581" max="2581" width="7.5703125" style="31" hidden="1"/>
    <col min="2582" max="2819" width="9.140625" style="31" hidden="1"/>
    <col min="2820" max="2820" width="4.7109375" style="31" hidden="1"/>
    <col min="2821" max="2821" width="18.7109375" style="31" hidden="1"/>
    <col min="2822" max="2822" width="33.140625" style="31" hidden="1"/>
    <col min="2823" max="2823" width="5" style="31" hidden="1"/>
    <col min="2824" max="2836" width="7.28515625" style="31" hidden="1"/>
    <col min="2837" max="2837" width="7.5703125" style="31" hidden="1"/>
    <col min="2838" max="3075" width="9.140625" style="31" hidden="1"/>
    <col min="3076" max="3076" width="4.7109375" style="31" hidden="1"/>
    <col min="3077" max="3077" width="18.7109375" style="31" hidden="1"/>
    <col min="3078" max="3078" width="33.140625" style="31" hidden="1"/>
    <col min="3079" max="3079" width="5" style="31" hidden="1"/>
    <col min="3080" max="3092" width="7.28515625" style="31" hidden="1"/>
    <col min="3093" max="3093" width="7.5703125" style="31" hidden="1"/>
    <col min="3094" max="3331" width="9.140625" style="31" hidden="1"/>
    <col min="3332" max="3332" width="4.7109375" style="31" hidden="1"/>
    <col min="3333" max="3333" width="18.7109375" style="31" hidden="1"/>
    <col min="3334" max="3334" width="33.140625" style="31" hidden="1"/>
    <col min="3335" max="3335" width="5" style="31" hidden="1"/>
    <col min="3336" max="3348" width="7.28515625" style="31" hidden="1"/>
    <col min="3349" max="3349" width="7.5703125" style="31" hidden="1"/>
    <col min="3350" max="3587" width="9.140625" style="31" hidden="1"/>
    <col min="3588" max="3588" width="4.7109375" style="31" hidden="1"/>
    <col min="3589" max="3589" width="18.7109375" style="31" hidden="1"/>
    <col min="3590" max="3590" width="33.140625" style="31" hidden="1"/>
    <col min="3591" max="3591" width="5" style="31" hidden="1"/>
    <col min="3592" max="3604" width="7.28515625" style="31" hidden="1"/>
    <col min="3605" max="3605" width="7.5703125" style="31" hidden="1"/>
    <col min="3606" max="3843" width="9.140625" style="31" hidden="1"/>
    <col min="3844" max="3844" width="4.7109375" style="31" hidden="1"/>
    <col min="3845" max="3845" width="18.7109375" style="31" hidden="1"/>
    <col min="3846" max="3846" width="33.140625" style="31" hidden="1"/>
    <col min="3847" max="3847" width="5" style="31" hidden="1"/>
    <col min="3848" max="3860" width="7.28515625" style="31" hidden="1"/>
    <col min="3861" max="3861" width="7.5703125" style="31" hidden="1"/>
    <col min="3862" max="4099" width="9.140625" style="31" hidden="1"/>
    <col min="4100" max="4100" width="4.7109375" style="31" hidden="1"/>
    <col min="4101" max="4101" width="18.7109375" style="31" hidden="1"/>
    <col min="4102" max="4102" width="33.140625" style="31" hidden="1"/>
    <col min="4103" max="4103" width="5" style="31" hidden="1"/>
    <col min="4104" max="4116" width="7.28515625" style="31" hidden="1"/>
    <col min="4117" max="4117" width="7.5703125" style="31" hidden="1"/>
    <col min="4118" max="4355" width="9.140625" style="31" hidden="1"/>
    <col min="4356" max="4356" width="4.7109375" style="31" hidden="1"/>
    <col min="4357" max="4357" width="18.7109375" style="31" hidden="1"/>
    <col min="4358" max="4358" width="33.140625" style="31" hidden="1"/>
    <col min="4359" max="4359" width="5" style="31" hidden="1"/>
    <col min="4360" max="4372" width="7.28515625" style="31" hidden="1"/>
    <col min="4373" max="4373" width="7.5703125" style="31" hidden="1"/>
    <col min="4374" max="4611" width="9.140625" style="31" hidden="1"/>
    <col min="4612" max="4612" width="4.7109375" style="31" hidden="1"/>
    <col min="4613" max="4613" width="18.7109375" style="31" hidden="1"/>
    <col min="4614" max="4614" width="33.140625" style="31" hidden="1"/>
    <col min="4615" max="4615" width="5" style="31" hidden="1"/>
    <col min="4616" max="4628" width="7.28515625" style="31" hidden="1"/>
    <col min="4629" max="4629" width="7.5703125" style="31" hidden="1"/>
    <col min="4630" max="4867" width="9.140625" style="31" hidden="1"/>
    <col min="4868" max="4868" width="4.7109375" style="31" hidden="1"/>
    <col min="4869" max="4869" width="18.7109375" style="31" hidden="1"/>
    <col min="4870" max="4870" width="33.140625" style="31" hidden="1"/>
    <col min="4871" max="4871" width="5" style="31" hidden="1"/>
    <col min="4872" max="4884" width="7.28515625" style="31" hidden="1"/>
    <col min="4885" max="4885" width="7.5703125" style="31" hidden="1"/>
    <col min="4886" max="5123" width="9.140625" style="31" hidden="1"/>
    <col min="5124" max="5124" width="4.7109375" style="31" hidden="1"/>
    <col min="5125" max="5125" width="18.7109375" style="31" hidden="1"/>
    <col min="5126" max="5126" width="33.140625" style="31" hidden="1"/>
    <col min="5127" max="5127" width="5" style="31" hidden="1"/>
    <col min="5128" max="5140" width="7.28515625" style="31" hidden="1"/>
    <col min="5141" max="5141" width="7.5703125" style="31" hidden="1"/>
    <col min="5142" max="5379" width="9.140625" style="31" hidden="1"/>
    <col min="5380" max="5380" width="4.7109375" style="31" hidden="1"/>
    <col min="5381" max="5381" width="18.7109375" style="31" hidden="1"/>
    <col min="5382" max="5382" width="33.140625" style="31" hidden="1"/>
    <col min="5383" max="5383" width="5" style="31" hidden="1"/>
    <col min="5384" max="5396" width="7.28515625" style="31" hidden="1"/>
    <col min="5397" max="5397" width="7.5703125" style="31" hidden="1"/>
    <col min="5398" max="5635" width="9.140625" style="31" hidden="1"/>
    <col min="5636" max="5636" width="4.7109375" style="31" hidden="1"/>
    <col min="5637" max="5637" width="18.7109375" style="31" hidden="1"/>
    <col min="5638" max="5638" width="33.140625" style="31" hidden="1"/>
    <col min="5639" max="5639" width="5" style="31" hidden="1"/>
    <col min="5640" max="5652" width="7.28515625" style="31" hidden="1"/>
    <col min="5653" max="5653" width="7.5703125" style="31" hidden="1"/>
    <col min="5654" max="5891" width="9.140625" style="31" hidden="1"/>
    <col min="5892" max="5892" width="4.7109375" style="31" hidden="1"/>
    <col min="5893" max="5893" width="18.7109375" style="31" hidden="1"/>
    <col min="5894" max="5894" width="33.140625" style="31" hidden="1"/>
    <col min="5895" max="5895" width="5" style="31" hidden="1"/>
    <col min="5896" max="5908" width="7.28515625" style="31" hidden="1"/>
    <col min="5909" max="5909" width="7.5703125" style="31" hidden="1"/>
    <col min="5910" max="6147" width="9.140625" style="31" hidden="1"/>
    <col min="6148" max="6148" width="4.7109375" style="31" hidden="1"/>
    <col min="6149" max="6149" width="18.7109375" style="31" hidden="1"/>
    <col min="6150" max="6150" width="33.140625" style="31" hidden="1"/>
    <col min="6151" max="6151" width="5" style="31" hidden="1"/>
    <col min="6152" max="6164" width="7.28515625" style="31" hidden="1"/>
    <col min="6165" max="6165" width="7.5703125" style="31" hidden="1"/>
    <col min="6166" max="6403" width="9.140625" style="31" hidden="1"/>
    <col min="6404" max="6404" width="4.7109375" style="31" hidden="1"/>
    <col min="6405" max="6405" width="18.7109375" style="31" hidden="1"/>
    <col min="6406" max="6406" width="33.140625" style="31" hidden="1"/>
    <col min="6407" max="6407" width="5" style="31" hidden="1"/>
    <col min="6408" max="6420" width="7.28515625" style="31" hidden="1"/>
    <col min="6421" max="6421" width="7.5703125" style="31" hidden="1"/>
    <col min="6422" max="6659" width="9.140625" style="31" hidden="1"/>
    <col min="6660" max="6660" width="4.7109375" style="31" hidden="1"/>
    <col min="6661" max="6661" width="18.7109375" style="31" hidden="1"/>
    <col min="6662" max="6662" width="33.140625" style="31" hidden="1"/>
    <col min="6663" max="6663" width="5" style="31" hidden="1"/>
    <col min="6664" max="6676" width="7.28515625" style="31" hidden="1"/>
    <col min="6677" max="6677" width="7.5703125" style="31" hidden="1"/>
    <col min="6678" max="6915" width="9.140625" style="31" hidden="1"/>
    <col min="6916" max="6916" width="4.7109375" style="31" hidden="1"/>
    <col min="6917" max="6917" width="18.7109375" style="31" hidden="1"/>
    <col min="6918" max="6918" width="33.140625" style="31" hidden="1"/>
    <col min="6919" max="6919" width="5" style="31" hidden="1"/>
    <col min="6920" max="6932" width="7.28515625" style="31" hidden="1"/>
    <col min="6933" max="6933" width="7.5703125" style="31" hidden="1"/>
    <col min="6934" max="7171" width="9.140625" style="31" hidden="1"/>
    <col min="7172" max="7172" width="4.7109375" style="31" hidden="1"/>
    <col min="7173" max="7173" width="18.7109375" style="31" hidden="1"/>
    <col min="7174" max="7174" width="33.140625" style="31" hidden="1"/>
    <col min="7175" max="7175" width="5" style="31" hidden="1"/>
    <col min="7176" max="7188" width="7.28515625" style="31" hidden="1"/>
    <col min="7189" max="7189" width="7.5703125" style="31" hidden="1"/>
    <col min="7190" max="7427" width="9.140625" style="31" hidden="1"/>
    <col min="7428" max="7428" width="4.7109375" style="31" hidden="1"/>
    <col min="7429" max="7429" width="18.7109375" style="31" hidden="1"/>
    <col min="7430" max="7430" width="33.140625" style="31" hidden="1"/>
    <col min="7431" max="7431" width="5" style="31" hidden="1"/>
    <col min="7432" max="7444" width="7.28515625" style="31" hidden="1"/>
    <col min="7445" max="7445" width="7.5703125" style="31" hidden="1"/>
    <col min="7446" max="7683" width="9.140625" style="31" hidden="1"/>
    <col min="7684" max="7684" width="4.7109375" style="31" hidden="1"/>
    <col min="7685" max="7685" width="18.7109375" style="31" hidden="1"/>
    <col min="7686" max="7686" width="33.140625" style="31" hidden="1"/>
    <col min="7687" max="7687" width="5" style="31" hidden="1"/>
    <col min="7688" max="7700" width="7.28515625" style="31" hidden="1"/>
    <col min="7701" max="7701" width="7.5703125" style="31" hidden="1"/>
    <col min="7702" max="7939" width="9.140625" style="31" hidden="1"/>
    <col min="7940" max="7940" width="4.7109375" style="31" hidden="1"/>
    <col min="7941" max="7941" width="18.7109375" style="31" hidden="1"/>
    <col min="7942" max="7942" width="33.140625" style="31" hidden="1"/>
    <col min="7943" max="7943" width="5" style="31" hidden="1"/>
    <col min="7944" max="7956" width="7.28515625" style="31" hidden="1"/>
    <col min="7957" max="7957" width="7.5703125" style="31" hidden="1"/>
    <col min="7958" max="8195" width="9.140625" style="31" hidden="1"/>
    <col min="8196" max="8196" width="4.7109375" style="31" hidden="1"/>
    <col min="8197" max="8197" width="18.7109375" style="31" hidden="1"/>
    <col min="8198" max="8198" width="33.140625" style="31" hidden="1"/>
    <col min="8199" max="8199" width="5" style="31" hidden="1"/>
    <col min="8200" max="8212" width="7.28515625" style="31" hidden="1"/>
    <col min="8213" max="8213" width="7.5703125" style="31" hidden="1"/>
    <col min="8214" max="8451" width="9.140625" style="31" hidden="1"/>
    <col min="8452" max="8452" width="4.7109375" style="31" hidden="1"/>
    <col min="8453" max="8453" width="18.7109375" style="31" hidden="1"/>
    <col min="8454" max="8454" width="33.140625" style="31" hidden="1"/>
    <col min="8455" max="8455" width="5" style="31" hidden="1"/>
    <col min="8456" max="8468" width="7.28515625" style="31" hidden="1"/>
    <col min="8469" max="8469" width="7.5703125" style="31" hidden="1"/>
    <col min="8470" max="8707" width="9.140625" style="31" hidden="1"/>
    <col min="8708" max="8708" width="4.7109375" style="31" hidden="1"/>
    <col min="8709" max="8709" width="18.7109375" style="31" hidden="1"/>
    <col min="8710" max="8710" width="33.140625" style="31" hidden="1"/>
    <col min="8711" max="8711" width="5" style="31" hidden="1"/>
    <col min="8712" max="8724" width="7.28515625" style="31" hidden="1"/>
    <col min="8725" max="8725" width="7.5703125" style="31" hidden="1"/>
    <col min="8726" max="8963" width="9.140625" style="31" hidden="1"/>
    <col min="8964" max="8964" width="4.7109375" style="31" hidden="1"/>
    <col min="8965" max="8965" width="18.7109375" style="31" hidden="1"/>
    <col min="8966" max="8966" width="33.140625" style="31" hidden="1"/>
    <col min="8967" max="8967" width="5" style="31" hidden="1"/>
    <col min="8968" max="8980" width="7.28515625" style="31" hidden="1"/>
    <col min="8981" max="8981" width="7.5703125" style="31" hidden="1"/>
    <col min="8982" max="9219" width="9.140625" style="31" hidden="1"/>
    <col min="9220" max="9220" width="4.7109375" style="31" hidden="1"/>
    <col min="9221" max="9221" width="18.7109375" style="31" hidden="1"/>
    <col min="9222" max="9222" width="33.140625" style="31" hidden="1"/>
    <col min="9223" max="9223" width="5" style="31" hidden="1"/>
    <col min="9224" max="9236" width="7.28515625" style="31" hidden="1"/>
    <col min="9237" max="9237" width="7.5703125" style="31" hidden="1"/>
    <col min="9238" max="9475" width="9.140625" style="31" hidden="1"/>
    <col min="9476" max="9476" width="4.7109375" style="31" hidden="1"/>
    <col min="9477" max="9477" width="18.7109375" style="31" hidden="1"/>
    <col min="9478" max="9478" width="33.140625" style="31" hidden="1"/>
    <col min="9479" max="9479" width="5" style="31" hidden="1"/>
    <col min="9480" max="9492" width="7.28515625" style="31" hidden="1"/>
    <col min="9493" max="9493" width="7.5703125" style="31" hidden="1"/>
    <col min="9494" max="9731" width="9.140625" style="31" hidden="1"/>
    <col min="9732" max="9732" width="4.7109375" style="31" hidden="1"/>
    <col min="9733" max="9733" width="18.7109375" style="31" hidden="1"/>
    <col min="9734" max="9734" width="33.140625" style="31" hidden="1"/>
    <col min="9735" max="9735" width="5" style="31" hidden="1"/>
    <col min="9736" max="9748" width="7.28515625" style="31" hidden="1"/>
    <col min="9749" max="9749" width="7.5703125" style="31" hidden="1"/>
    <col min="9750" max="9987" width="9.140625" style="31" hidden="1"/>
    <col min="9988" max="9988" width="4.7109375" style="31" hidden="1"/>
    <col min="9989" max="9989" width="18.7109375" style="31" hidden="1"/>
    <col min="9990" max="9990" width="33.140625" style="31" hidden="1"/>
    <col min="9991" max="9991" width="5" style="31" hidden="1"/>
    <col min="9992" max="10004" width="7.28515625" style="31" hidden="1"/>
    <col min="10005" max="10005" width="7.5703125" style="31" hidden="1"/>
    <col min="10006" max="10243" width="9.140625" style="31" hidden="1"/>
    <col min="10244" max="10244" width="4.7109375" style="31" hidden="1"/>
    <col min="10245" max="10245" width="18.7109375" style="31" hidden="1"/>
    <col min="10246" max="10246" width="33.140625" style="31" hidden="1"/>
    <col min="10247" max="10247" width="5" style="31" hidden="1"/>
    <col min="10248" max="10260" width="7.28515625" style="31" hidden="1"/>
    <col min="10261" max="10261" width="7.5703125" style="31" hidden="1"/>
    <col min="10262" max="10499" width="9.140625" style="31" hidden="1"/>
    <col min="10500" max="10500" width="4.7109375" style="31" hidden="1"/>
    <col min="10501" max="10501" width="18.7109375" style="31" hidden="1"/>
    <col min="10502" max="10502" width="33.140625" style="31" hidden="1"/>
    <col min="10503" max="10503" width="5" style="31" hidden="1"/>
    <col min="10504" max="10516" width="7.28515625" style="31" hidden="1"/>
    <col min="10517" max="10517" width="7.5703125" style="31" hidden="1"/>
    <col min="10518" max="10755" width="9.140625" style="31" hidden="1"/>
    <col min="10756" max="10756" width="4.7109375" style="31" hidden="1"/>
    <col min="10757" max="10757" width="18.7109375" style="31" hidden="1"/>
    <col min="10758" max="10758" width="33.140625" style="31" hidden="1"/>
    <col min="10759" max="10759" width="5" style="31" hidden="1"/>
    <col min="10760" max="10772" width="7.28515625" style="31" hidden="1"/>
    <col min="10773" max="10773" width="7.5703125" style="31" hidden="1"/>
    <col min="10774" max="11011" width="9.140625" style="31" hidden="1"/>
    <col min="11012" max="11012" width="4.7109375" style="31" hidden="1"/>
    <col min="11013" max="11013" width="18.7109375" style="31" hidden="1"/>
    <col min="11014" max="11014" width="33.140625" style="31" hidden="1"/>
    <col min="11015" max="11015" width="5" style="31" hidden="1"/>
    <col min="11016" max="11028" width="7.28515625" style="31" hidden="1"/>
    <col min="11029" max="11029" width="7.5703125" style="31" hidden="1"/>
    <col min="11030" max="11267" width="9.140625" style="31" hidden="1"/>
    <col min="11268" max="11268" width="4.7109375" style="31" hidden="1"/>
    <col min="11269" max="11269" width="18.7109375" style="31" hidden="1"/>
    <col min="11270" max="11270" width="33.140625" style="31" hidden="1"/>
    <col min="11271" max="11271" width="5" style="31" hidden="1"/>
    <col min="11272" max="11284" width="7.28515625" style="31" hidden="1"/>
    <col min="11285" max="11285" width="7.5703125" style="31" hidden="1"/>
    <col min="11286" max="11523" width="9.140625" style="31" hidden="1"/>
    <col min="11524" max="11524" width="4.7109375" style="31" hidden="1"/>
    <col min="11525" max="11525" width="18.7109375" style="31" hidden="1"/>
    <col min="11526" max="11526" width="33.140625" style="31" hidden="1"/>
    <col min="11527" max="11527" width="5" style="31" hidden="1"/>
    <col min="11528" max="11540" width="7.28515625" style="31" hidden="1"/>
    <col min="11541" max="11541" width="7.5703125" style="31" hidden="1"/>
    <col min="11542" max="11779" width="9.140625" style="31" hidden="1"/>
    <col min="11780" max="11780" width="4.7109375" style="31" hidden="1"/>
    <col min="11781" max="11781" width="18.7109375" style="31" hidden="1"/>
    <col min="11782" max="11782" width="33.140625" style="31" hidden="1"/>
    <col min="11783" max="11783" width="5" style="31" hidden="1"/>
    <col min="11784" max="11796" width="7.28515625" style="31" hidden="1"/>
    <col min="11797" max="11797" width="7.5703125" style="31" hidden="1"/>
    <col min="11798" max="12035" width="9.140625" style="31" hidden="1"/>
    <col min="12036" max="12036" width="4.7109375" style="31" hidden="1"/>
    <col min="12037" max="12037" width="18.7109375" style="31" hidden="1"/>
    <col min="12038" max="12038" width="33.140625" style="31" hidden="1"/>
    <col min="12039" max="12039" width="5" style="31" hidden="1"/>
    <col min="12040" max="12052" width="7.28515625" style="31" hidden="1"/>
    <col min="12053" max="12053" width="7.5703125" style="31" hidden="1"/>
    <col min="12054" max="12291" width="9.140625" style="31" hidden="1"/>
    <col min="12292" max="12292" width="4.7109375" style="31" hidden="1"/>
    <col min="12293" max="12293" width="18.7109375" style="31" hidden="1"/>
    <col min="12294" max="12294" width="33.140625" style="31" hidden="1"/>
    <col min="12295" max="12295" width="5" style="31" hidden="1"/>
    <col min="12296" max="12308" width="7.28515625" style="31" hidden="1"/>
    <col min="12309" max="12309" width="7.5703125" style="31" hidden="1"/>
    <col min="12310" max="12547" width="9.140625" style="31" hidden="1"/>
    <col min="12548" max="12548" width="4.7109375" style="31" hidden="1"/>
    <col min="12549" max="12549" width="18.7109375" style="31" hidden="1"/>
    <col min="12550" max="12550" width="33.140625" style="31" hidden="1"/>
    <col min="12551" max="12551" width="5" style="31" hidden="1"/>
    <col min="12552" max="12564" width="7.28515625" style="31" hidden="1"/>
    <col min="12565" max="12565" width="7.5703125" style="31" hidden="1"/>
    <col min="12566" max="12803" width="9.140625" style="31" hidden="1"/>
    <col min="12804" max="12804" width="4.7109375" style="31" hidden="1"/>
    <col min="12805" max="12805" width="18.7109375" style="31" hidden="1"/>
    <col min="12806" max="12806" width="33.140625" style="31" hidden="1"/>
    <col min="12807" max="12807" width="5" style="31" hidden="1"/>
    <col min="12808" max="12820" width="7.28515625" style="31" hidden="1"/>
    <col min="12821" max="12821" width="7.5703125" style="31" hidden="1"/>
    <col min="12822" max="13059" width="9.140625" style="31" hidden="1"/>
    <col min="13060" max="13060" width="4.7109375" style="31" hidden="1"/>
    <col min="13061" max="13061" width="18.7109375" style="31" hidden="1"/>
    <col min="13062" max="13062" width="33.140625" style="31" hidden="1"/>
    <col min="13063" max="13063" width="5" style="31" hidden="1"/>
    <col min="13064" max="13076" width="7.28515625" style="31" hidden="1"/>
    <col min="13077" max="13077" width="7.5703125" style="31" hidden="1"/>
    <col min="13078" max="13315" width="9.140625" style="31" hidden="1"/>
    <col min="13316" max="13316" width="4.7109375" style="31" hidden="1"/>
    <col min="13317" max="13317" width="18.7109375" style="31" hidden="1"/>
    <col min="13318" max="13318" width="33.140625" style="31" hidden="1"/>
    <col min="13319" max="13319" width="5" style="31" hidden="1"/>
    <col min="13320" max="13332" width="7.28515625" style="31" hidden="1"/>
    <col min="13333" max="13333" width="7.5703125" style="31" hidden="1"/>
    <col min="13334" max="13571" width="9.140625" style="31" hidden="1"/>
    <col min="13572" max="13572" width="4.7109375" style="31" hidden="1"/>
    <col min="13573" max="13573" width="18.7109375" style="31" hidden="1"/>
    <col min="13574" max="13574" width="33.140625" style="31" hidden="1"/>
    <col min="13575" max="13575" width="5" style="31" hidden="1"/>
    <col min="13576" max="13588" width="7.28515625" style="31" hidden="1"/>
    <col min="13589" max="13589" width="7.5703125" style="31" hidden="1"/>
    <col min="13590" max="13827" width="9.140625" style="31" hidden="1"/>
    <col min="13828" max="13828" width="4.7109375" style="31" hidden="1"/>
    <col min="13829" max="13829" width="18.7109375" style="31" hidden="1"/>
    <col min="13830" max="13830" width="33.140625" style="31" hidden="1"/>
    <col min="13831" max="13831" width="5" style="31" hidden="1"/>
    <col min="13832" max="13844" width="7.28515625" style="31" hidden="1"/>
    <col min="13845" max="13845" width="7.5703125" style="31" hidden="1"/>
    <col min="13846" max="14083" width="9.140625" style="31" hidden="1"/>
    <col min="14084" max="14084" width="4.7109375" style="31" hidden="1"/>
    <col min="14085" max="14085" width="18.7109375" style="31" hidden="1"/>
    <col min="14086" max="14086" width="33.140625" style="31" hidden="1"/>
    <col min="14087" max="14087" width="5" style="31" hidden="1"/>
    <col min="14088" max="14100" width="7.28515625" style="31" hidden="1"/>
    <col min="14101" max="14101" width="7.5703125" style="31" hidden="1"/>
    <col min="14102" max="14339" width="9.140625" style="31" hidden="1"/>
    <col min="14340" max="14340" width="4.7109375" style="31" hidden="1"/>
    <col min="14341" max="14341" width="18.7109375" style="31" hidden="1"/>
    <col min="14342" max="14342" width="33.140625" style="31" hidden="1"/>
    <col min="14343" max="14343" width="5" style="31" hidden="1"/>
    <col min="14344" max="14356" width="7.28515625" style="31" hidden="1"/>
    <col min="14357" max="14357" width="7.5703125" style="31" hidden="1"/>
    <col min="14358" max="14595" width="9.140625" style="31" hidden="1"/>
    <col min="14596" max="14596" width="4.7109375" style="31" hidden="1"/>
    <col min="14597" max="14597" width="18.7109375" style="31" hidden="1"/>
    <col min="14598" max="14598" width="33.140625" style="31" hidden="1"/>
    <col min="14599" max="14599" width="5" style="31" hidden="1"/>
    <col min="14600" max="14612" width="7.28515625" style="31" hidden="1"/>
    <col min="14613" max="14613" width="7.5703125" style="31" hidden="1"/>
    <col min="14614" max="14851" width="9.140625" style="31" hidden="1"/>
    <col min="14852" max="14852" width="4.7109375" style="31" hidden="1"/>
    <col min="14853" max="14853" width="18.7109375" style="31" hidden="1"/>
    <col min="14854" max="14854" width="33.140625" style="31" hidden="1"/>
    <col min="14855" max="14855" width="5" style="31" hidden="1"/>
    <col min="14856" max="14868" width="7.28515625" style="31" hidden="1"/>
    <col min="14869" max="14869" width="7.5703125" style="31" hidden="1"/>
    <col min="14870" max="15107" width="9.140625" style="31" hidden="1"/>
    <col min="15108" max="15108" width="4.7109375" style="31" hidden="1"/>
    <col min="15109" max="15109" width="18.7109375" style="31" hidden="1"/>
    <col min="15110" max="15110" width="33.140625" style="31" hidden="1"/>
    <col min="15111" max="15111" width="5" style="31" hidden="1"/>
    <col min="15112" max="15124" width="7.28515625" style="31" hidden="1"/>
    <col min="15125" max="15125" width="7.5703125" style="31" hidden="1"/>
    <col min="15126" max="15363" width="9.140625" style="31" hidden="1"/>
    <col min="15364" max="15364" width="4.7109375" style="31" hidden="1"/>
    <col min="15365" max="15365" width="18.7109375" style="31" hidden="1"/>
    <col min="15366" max="15366" width="33.140625" style="31" hidden="1"/>
    <col min="15367" max="15367" width="5" style="31" hidden="1"/>
    <col min="15368" max="15380" width="7.28515625" style="31" hidden="1"/>
    <col min="15381" max="15381" width="7.5703125" style="31" hidden="1"/>
    <col min="15382" max="15619" width="9.140625" style="31" hidden="1"/>
    <col min="15620" max="15620" width="4.7109375" style="31" hidden="1"/>
    <col min="15621" max="15621" width="18.7109375" style="31" hidden="1"/>
    <col min="15622" max="15622" width="33.140625" style="31" hidden="1"/>
    <col min="15623" max="15623" width="5" style="31" hidden="1"/>
    <col min="15624" max="15636" width="7.28515625" style="31" hidden="1"/>
    <col min="15637" max="15637" width="7.5703125" style="31" hidden="1"/>
    <col min="15638" max="15875" width="9.140625" style="31" hidden="1"/>
    <col min="15876" max="15876" width="4.7109375" style="31" hidden="1"/>
    <col min="15877" max="15877" width="18.7109375" style="31" hidden="1"/>
    <col min="15878" max="15878" width="33.140625" style="31" hidden="1"/>
    <col min="15879" max="15879" width="5" style="31" hidden="1"/>
    <col min="15880" max="15892" width="7.28515625" style="31" hidden="1"/>
    <col min="15893" max="15893" width="7.5703125" style="31" hidden="1"/>
    <col min="15894" max="16131" width="9.140625" style="31" hidden="1"/>
    <col min="16132" max="16132" width="4.7109375" style="31" hidden="1"/>
    <col min="16133" max="16133" width="18.7109375" style="31" hidden="1"/>
    <col min="16134" max="16134" width="33.140625" style="31" hidden="1"/>
    <col min="16135" max="16135" width="5" style="31" hidden="1"/>
    <col min="16136" max="16148" width="7.28515625" style="31" hidden="1"/>
    <col min="16149" max="16154" width="7.5703125" style="31" hidden="1"/>
    <col min="16155" max="16384" width="9.140625" style="31" hidden="1"/>
  </cols>
  <sheetData>
    <row r="1" spans="1:22" ht="22.5" x14ac:dyDescent="0.3">
      <c r="A1" s="369" t="s">
        <v>82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52"/>
      <c r="V1" s="52"/>
    </row>
    <row r="2" spans="1:22" ht="18.75" x14ac:dyDescent="0.3">
      <c r="A2" s="370" t="s">
        <v>146</v>
      </c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52"/>
      <c r="V2" s="52"/>
    </row>
    <row r="3" spans="1:22" ht="16.5" thickBot="1" x14ac:dyDescent="0.3">
      <c r="A3" s="371"/>
      <c r="B3" s="371"/>
      <c r="C3" s="83"/>
      <c r="D3" s="84"/>
      <c r="E3" s="84"/>
      <c r="F3" s="84"/>
      <c r="G3" s="84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</row>
    <row r="4" spans="1:22" ht="35.25" customHeight="1" x14ac:dyDescent="0.25">
      <c r="A4" s="372" t="s">
        <v>83</v>
      </c>
      <c r="B4" s="373"/>
      <c r="C4" s="374" t="s">
        <v>5</v>
      </c>
      <c r="D4" s="376" t="str">
        <f>'I NILAI RAPOR'!C10</f>
        <v>1.  Pendidikan Agama Islam</v>
      </c>
      <c r="E4" s="376" t="str">
        <f>'I NILAI RAPOR'!C11</f>
        <v>2. Pendidikan Kewarganegaraan</v>
      </c>
      <c r="F4" s="376" t="str">
        <f>'I NILAI RAPOR'!C12</f>
        <v>3.  Bahasa Indonesia</v>
      </c>
      <c r="G4" s="376" t="str">
        <f>'I NILAI RAPOR'!C13</f>
        <v>4.  Matematika</v>
      </c>
      <c r="H4" s="378" t="str">
        <f>'I NILAI RAPOR'!C14</f>
        <v>5.  Bahasa Inggris</v>
      </c>
      <c r="I4" s="378" t="str">
        <f>'I NILAI RAPOR'!C15</f>
        <v>6.  Sejarah Indonesia</v>
      </c>
      <c r="J4" s="378" t="str">
        <f>'I NILAI RAPOR'!C17</f>
        <v>1.  Seni Budaya</v>
      </c>
      <c r="K4" s="367" t="str">
        <f>'I NILAI RAPOR'!C18</f>
        <v>2.  Pend. Jasmani Olahraga dan Kesehatan</v>
      </c>
      <c r="L4" s="367" t="str">
        <f>'I NILAI RAPOR'!C19</f>
        <v>3.  Prakarya dan Kewirausahaan</v>
      </c>
      <c r="M4" s="367">
        <f>'I NILAI RAPOR'!C21</f>
        <v>0</v>
      </c>
      <c r="N4" s="367">
        <f>'I NILAI RAPOR'!C22</f>
        <v>0</v>
      </c>
      <c r="O4" s="367" t="str">
        <f>'I NILAI RAPOR'!J9</f>
        <v xml:space="preserve">1. Matematika </v>
      </c>
      <c r="P4" s="367" t="str">
        <f>'I NILAI RAPOR'!J10</f>
        <v>2.  Fisika</v>
      </c>
      <c r="Q4" s="367" t="str">
        <f>'I NILAI RAPOR'!J11</f>
        <v>3.  Kimia</v>
      </c>
      <c r="R4" s="367" t="str">
        <f>'I NILAI RAPOR'!J12</f>
        <v>4.  Biologi</v>
      </c>
      <c r="S4" s="367">
        <f>'I NILAI RAPOR'!J14</f>
        <v>0</v>
      </c>
      <c r="T4" s="382">
        <f>'I NILAI RAPOR'!J15</f>
        <v>0</v>
      </c>
      <c r="U4" s="380" t="s">
        <v>84</v>
      </c>
      <c r="V4" s="52"/>
    </row>
    <row r="5" spans="1:22" ht="51.75" customHeight="1" x14ac:dyDescent="0.25">
      <c r="A5" s="85" t="s">
        <v>85</v>
      </c>
      <c r="B5" s="198" t="s">
        <v>86</v>
      </c>
      <c r="C5" s="375"/>
      <c r="D5" s="377"/>
      <c r="E5" s="377"/>
      <c r="F5" s="377"/>
      <c r="G5" s="377"/>
      <c r="H5" s="379"/>
      <c r="I5" s="379"/>
      <c r="J5" s="379"/>
      <c r="K5" s="368"/>
      <c r="L5" s="368"/>
      <c r="M5" s="368"/>
      <c r="N5" s="368"/>
      <c r="O5" s="368"/>
      <c r="P5" s="368"/>
      <c r="Q5" s="368"/>
      <c r="R5" s="368"/>
      <c r="S5" s="368"/>
      <c r="T5" s="383"/>
      <c r="U5" s="381"/>
      <c r="V5" s="52"/>
    </row>
    <row r="6" spans="1:22" ht="15" x14ac:dyDescent="0.25">
      <c r="A6" s="201">
        <v>1</v>
      </c>
      <c r="B6" s="202">
        <v>2</v>
      </c>
      <c r="C6" s="202">
        <v>3</v>
      </c>
      <c r="D6" s="202">
        <v>5</v>
      </c>
      <c r="E6" s="201">
        <v>6</v>
      </c>
      <c r="F6" s="202">
        <v>7</v>
      </c>
      <c r="G6" s="201">
        <v>8</v>
      </c>
      <c r="H6" s="202">
        <v>9</v>
      </c>
      <c r="I6" s="201">
        <v>10</v>
      </c>
      <c r="J6" s="202">
        <v>11</v>
      </c>
      <c r="K6" s="201">
        <v>12</v>
      </c>
      <c r="L6" s="202">
        <v>13</v>
      </c>
      <c r="M6" s="201">
        <v>14</v>
      </c>
      <c r="N6" s="202">
        <v>15</v>
      </c>
      <c r="O6" s="201">
        <v>16</v>
      </c>
      <c r="P6" s="202">
        <v>17</v>
      </c>
      <c r="Q6" s="201">
        <v>18</v>
      </c>
      <c r="R6" s="202">
        <v>19</v>
      </c>
      <c r="S6" s="201">
        <v>20</v>
      </c>
      <c r="T6" s="202">
        <v>21</v>
      </c>
      <c r="U6" s="201">
        <v>22</v>
      </c>
      <c r="V6" s="52"/>
    </row>
    <row r="7" spans="1:22" ht="15.75" x14ac:dyDescent="0.25">
      <c r="A7" s="220">
        <f>IF(BIODATA!A6="","", BIODATA!A6)</f>
        <v>1</v>
      </c>
      <c r="B7" s="220" t="str">
        <f>IF(BIODATA!D6="","", BIODATA!D6)</f>
        <v>3-17-06-21-016-001-8</v>
      </c>
      <c r="C7" s="221" t="str">
        <f>IF(BIODATA!E6="","", BIODATA!E6)</f>
        <v>Ade Sukma</v>
      </c>
      <c r="D7" s="212">
        <v>80</v>
      </c>
      <c r="E7" s="212">
        <v>80</v>
      </c>
      <c r="F7" s="212">
        <v>80</v>
      </c>
      <c r="G7" s="212">
        <v>80</v>
      </c>
      <c r="H7" s="212">
        <v>80</v>
      </c>
      <c r="I7" s="212">
        <v>80</v>
      </c>
      <c r="J7" s="212">
        <v>80</v>
      </c>
      <c r="K7" s="212">
        <v>80</v>
      </c>
      <c r="L7" s="212">
        <v>80</v>
      </c>
      <c r="M7" s="212"/>
      <c r="N7" s="212"/>
      <c r="O7" s="212">
        <v>80</v>
      </c>
      <c r="P7" s="212">
        <v>80</v>
      </c>
      <c r="Q7" s="212">
        <v>80</v>
      </c>
      <c r="R7" s="212">
        <v>80</v>
      </c>
      <c r="S7" s="212"/>
      <c r="T7" s="212"/>
      <c r="U7" s="222">
        <f t="shared" ref="U7:U38" si="0">IFERROR(AVERAGE(D7:T7),"  ")</f>
        <v>80</v>
      </c>
      <c r="V7" s="52"/>
    </row>
    <row r="8" spans="1:22" ht="15.75" x14ac:dyDescent="0.25">
      <c r="A8" s="220">
        <f>IF(BIODATA!A7="","", BIODATA!A7)</f>
        <v>2</v>
      </c>
      <c r="B8" s="220" t="str">
        <f>IF(BIODATA!D7="","", BIODATA!D7)</f>
        <v>3-17-06-21-016-002-7</v>
      </c>
      <c r="C8" s="221" t="str">
        <f>IF(BIODATA!E7="","", BIODATA!E7)</f>
        <v>Aisyah Maharani</v>
      </c>
      <c r="D8" s="212"/>
      <c r="E8" s="211"/>
      <c r="F8" s="211"/>
      <c r="G8" s="211"/>
      <c r="H8" s="211"/>
      <c r="I8" s="211"/>
      <c r="J8" s="213"/>
      <c r="K8" s="214"/>
      <c r="L8" s="214"/>
      <c r="M8" s="214"/>
      <c r="N8" s="214"/>
      <c r="O8" s="211"/>
      <c r="P8" s="211"/>
      <c r="Q8" s="211"/>
      <c r="R8" s="211"/>
      <c r="S8" s="214"/>
      <c r="T8" s="211"/>
      <c r="U8" s="222" t="str">
        <f t="shared" si="0"/>
        <v xml:space="preserve">  </v>
      </c>
      <c r="V8" s="52"/>
    </row>
    <row r="9" spans="1:22" ht="15.75" x14ac:dyDescent="0.25">
      <c r="A9" s="220" t="str">
        <f>IF(BIODATA!A8="","", BIODATA!A8)</f>
        <v/>
      </c>
      <c r="B9" s="220" t="str">
        <f>IF(BIODATA!D8="","", BIODATA!D8)</f>
        <v/>
      </c>
      <c r="C9" s="221" t="str">
        <f>IF(BIODATA!E8="","", BIODATA!E8)</f>
        <v/>
      </c>
      <c r="D9" s="212"/>
      <c r="E9" s="211"/>
      <c r="F9" s="211"/>
      <c r="G9" s="211"/>
      <c r="H9" s="211"/>
      <c r="I9" s="211"/>
      <c r="J9" s="213"/>
      <c r="K9" s="214"/>
      <c r="L9" s="214"/>
      <c r="M9" s="214"/>
      <c r="N9" s="214"/>
      <c r="O9" s="211"/>
      <c r="P9" s="211"/>
      <c r="Q9" s="211"/>
      <c r="R9" s="211"/>
      <c r="S9" s="214"/>
      <c r="T9" s="211"/>
      <c r="U9" s="222" t="str">
        <f t="shared" si="0"/>
        <v xml:space="preserve">  </v>
      </c>
      <c r="V9" s="52"/>
    </row>
    <row r="10" spans="1:22" ht="15.75" x14ac:dyDescent="0.25">
      <c r="A10" s="220" t="str">
        <f>IF(BIODATA!A9="","", BIODATA!A9)</f>
        <v/>
      </c>
      <c r="B10" s="220" t="str">
        <f>IF(BIODATA!D9="","", BIODATA!D9)</f>
        <v/>
      </c>
      <c r="C10" s="221" t="str">
        <f>IF(BIODATA!E9="","", BIODATA!E9)</f>
        <v/>
      </c>
      <c r="D10" s="212"/>
      <c r="E10" s="211"/>
      <c r="F10" s="211"/>
      <c r="G10" s="211"/>
      <c r="H10" s="211"/>
      <c r="I10" s="211"/>
      <c r="J10" s="213"/>
      <c r="K10" s="214"/>
      <c r="L10" s="214"/>
      <c r="M10" s="214"/>
      <c r="N10" s="214"/>
      <c r="O10" s="211"/>
      <c r="P10" s="211"/>
      <c r="Q10" s="211"/>
      <c r="R10" s="211"/>
      <c r="S10" s="214"/>
      <c r="T10" s="211"/>
      <c r="U10" s="222" t="str">
        <f t="shared" si="0"/>
        <v xml:space="preserve">  </v>
      </c>
      <c r="V10" s="52"/>
    </row>
    <row r="11" spans="1:22" ht="15.75" x14ac:dyDescent="0.25">
      <c r="A11" s="220" t="str">
        <f>IF(BIODATA!A10="","", BIODATA!A10)</f>
        <v/>
      </c>
      <c r="B11" s="220" t="str">
        <f>IF(BIODATA!D10="","", BIODATA!D10)</f>
        <v/>
      </c>
      <c r="C11" s="221" t="str">
        <f>IF(BIODATA!E10="","", BIODATA!E10)</f>
        <v/>
      </c>
      <c r="D11" s="212"/>
      <c r="E11" s="211"/>
      <c r="F11" s="211"/>
      <c r="G11" s="211"/>
      <c r="H11" s="211"/>
      <c r="I11" s="211"/>
      <c r="J11" s="213"/>
      <c r="K11" s="214"/>
      <c r="L11" s="214"/>
      <c r="M11" s="214"/>
      <c r="N11" s="214"/>
      <c r="O11" s="211"/>
      <c r="P11" s="211"/>
      <c r="Q11" s="211"/>
      <c r="R11" s="211"/>
      <c r="S11" s="214"/>
      <c r="T11" s="211"/>
      <c r="U11" s="222" t="str">
        <f t="shared" si="0"/>
        <v xml:space="preserve">  </v>
      </c>
      <c r="V11" s="52"/>
    </row>
    <row r="12" spans="1:22" ht="15.75" x14ac:dyDescent="0.25">
      <c r="A12" s="220" t="str">
        <f>IF(BIODATA!A11="","", BIODATA!A11)</f>
        <v/>
      </c>
      <c r="B12" s="220" t="str">
        <f>IF(BIODATA!D11="","", BIODATA!D11)</f>
        <v/>
      </c>
      <c r="C12" s="221" t="str">
        <f>IF(BIODATA!E11="","", BIODATA!E11)</f>
        <v/>
      </c>
      <c r="D12" s="212"/>
      <c r="E12" s="211"/>
      <c r="F12" s="211"/>
      <c r="G12" s="211"/>
      <c r="H12" s="211"/>
      <c r="I12" s="211"/>
      <c r="J12" s="213"/>
      <c r="K12" s="214"/>
      <c r="L12" s="214"/>
      <c r="M12" s="214"/>
      <c r="N12" s="214"/>
      <c r="O12" s="211"/>
      <c r="P12" s="211"/>
      <c r="Q12" s="211"/>
      <c r="R12" s="211"/>
      <c r="S12" s="214"/>
      <c r="T12" s="211"/>
      <c r="U12" s="222" t="str">
        <f t="shared" si="0"/>
        <v xml:space="preserve">  </v>
      </c>
      <c r="V12" s="52"/>
    </row>
    <row r="13" spans="1:22" ht="15.75" x14ac:dyDescent="0.25">
      <c r="A13" s="220" t="str">
        <f>IF(BIODATA!A12="","", BIODATA!A12)</f>
        <v/>
      </c>
      <c r="B13" s="220" t="str">
        <f>IF(BIODATA!D12="","", BIODATA!D12)</f>
        <v/>
      </c>
      <c r="C13" s="221" t="str">
        <f>IF(BIODATA!E12="","", BIODATA!E12)</f>
        <v/>
      </c>
      <c r="D13" s="212"/>
      <c r="E13" s="211"/>
      <c r="F13" s="211"/>
      <c r="G13" s="211"/>
      <c r="H13" s="211"/>
      <c r="I13" s="211"/>
      <c r="J13" s="213"/>
      <c r="K13" s="214"/>
      <c r="L13" s="214"/>
      <c r="M13" s="214"/>
      <c r="N13" s="214"/>
      <c r="O13" s="211"/>
      <c r="P13" s="211"/>
      <c r="Q13" s="211"/>
      <c r="R13" s="211"/>
      <c r="S13" s="214"/>
      <c r="T13" s="211"/>
      <c r="U13" s="222" t="str">
        <f t="shared" si="0"/>
        <v xml:space="preserve">  </v>
      </c>
      <c r="V13" s="52"/>
    </row>
    <row r="14" spans="1:22" ht="15.75" x14ac:dyDescent="0.25">
      <c r="A14" s="220" t="str">
        <f>IF(BIODATA!A13="","", BIODATA!A13)</f>
        <v/>
      </c>
      <c r="B14" s="220" t="str">
        <f>IF(BIODATA!D13="","", BIODATA!D13)</f>
        <v/>
      </c>
      <c r="C14" s="221" t="str">
        <f>IF(BIODATA!E13="","", BIODATA!E13)</f>
        <v/>
      </c>
      <c r="D14" s="212"/>
      <c r="E14" s="211"/>
      <c r="F14" s="211"/>
      <c r="G14" s="211"/>
      <c r="H14" s="211"/>
      <c r="I14" s="211"/>
      <c r="J14" s="213"/>
      <c r="K14" s="214"/>
      <c r="L14" s="214"/>
      <c r="M14" s="214"/>
      <c r="N14" s="214"/>
      <c r="O14" s="211"/>
      <c r="P14" s="211"/>
      <c r="Q14" s="211"/>
      <c r="R14" s="211"/>
      <c r="S14" s="214"/>
      <c r="T14" s="211"/>
      <c r="U14" s="222" t="str">
        <f t="shared" si="0"/>
        <v xml:space="preserve">  </v>
      </c>
      <c r="V14" s="52"/>
    </row>
    <row r="15" spans="1:22" ht="15.75" x14ac:dyDescent="0.25">
      <c r="A15" s="220" t="str">
        <f>IF(BIODATA!A14="","", BIODATA!A14)</f>
        <v/>
      </c>
      <c r="B15" s="220" t="str">
        <f>IF(BIODATA!D14="","", BIODATA!D14)</f>
        <v/>
      </c>
      <c r="C15" s="221" t="str">
        <f>IF(BIODATA!E14="","", BIODATA!E14)</f>
        <v/>
      </c>
      <c r="D15" s="212"/>
      <c r="E15" s="211"/>
      <c r="F15" s="211"/>
      <c r="G15" s="211"/>
      <c r="H15" s="211"/>
      <c r="I15" s="211"/>
      <c r="J15" s="213"/>
      <c r="K15" s="214"/>
      <c r="L15" s="214"/>
      <c r="M15" s="214"/>
      <c r="N15" s="214"/>
      <c r="O15" s="211"/>
      <c r="P15" s="211"/>
      <c r="Q15" s="211"/>
      <c r="R15" s="211"/>
      <c r="S15" s="214"/>
      <c r="T15" s="211"/>
      <c r="U15" s="222" t="str">
        <f t="shared" si="0"/>
        <v xml:space="preserve">  </v>
      </c>
      <c r="V15" s="52"/>
    </row>
    <row r="16" spans="1:22" ht="15.75" x14ac:dyDescent="0.25">
      <c r="A16" s="220" t="str">
        <f>IF(BIODATA!A15="","", BIODATA!A15)</f>
        <v/>
      </c>
      <c r="B16" s="220" t="str">
        <f>IF(BIODATA!D15="","", BIODATA!D15)</f>
        <v/>
      </c>
      <c r="C16" s="221" t="str">
        <f>IF(BIODATA!E15="","", BIODATA!E15)</f>
        <v/>
      </c>
      <c r="D16" s="212"/>
      <c r="E16" s="211"/>
      <c r="F16" s="211"/>
      <c r="G16" s="211"/>
      <c r="H16" s="211"/>
      <c r="I16" s="211"/>
      <c r="J16" s="213"/>
      <c r="K16" s="214"/>
      <c r="L16" s="214"/>
      <c r="M16" s="214"/>
      <c r="N16" s="214"/>
      <c r="O16" s="211"/>
      <c r="P16" s="211"/>
      <c r="Q16" s="211"/>
      <c r="R16" s="211"/>
      <c r="S16" s="214"/>
      <c r="T16" s="211"/>
      <c r="U16" s="222" t="str">
        <f t="shared" si="0"/>
        <v xml:space="preserve">  </v>
      </c>
      <c r="V16" s="52"/>
    </row>
    <row r="17" spans="1:22" ht="15.75" x14ac:dyDescent="0.25">
      <c r="A17" s="220" t="str">
        <f>IF(BIODATA!A16="","", BIODATA!A16)</f>
        <v/>
      </c>
      <c r="B17" s="220" t="str">
        <f>IF(BIODATA!D16="","", BIODATA!D16)</f>
        <v/>
      </c>
      <c r="C17" s="221" t="str">
        <f>IF(BIODATA!E16="","", BIODATA!E16)</f>
        <v/>
      </c>
      <c r="D17" s="212"/>
      <c r="E17" s="211"/>
      <c r="F17" s="211"/>
      <c r="G17" s="211"/>
      <c r="H17" s="211"/>
      <c r="I17" s="211"/>
      <c r="J17" s="213"/>
      <c r="K17" s="214"/>
      <c r="L17" s="214"/>
      <c r="M17" s="214"/>
      <c r="N17" s="214"/>
      <c r="O17" s="211"/>
      <c r="P17" s="211"/>
      <c r="Q17" s="211"/>
      <c r="R17" s="211"/>
      <c r="S17" s="214"/>
      <c r="T17" s="211"/>
      <c r="U17" s="222" t="str">
        <f t="shared" si="0"/>
        <v xml:space="preserve">  </v>
      </c>
      <c r="V17" s="52"/>
    </row>
    <row r="18" spans="1:22" ht="15.75" x14ac:dyDescent="0.25">
      <c r="A18" s="220" t="str">
        <f>IF(BIODATA!A17="","", BIODATA!A17)</f>
        <v/>
      </c>
      <c r="B18" s="220" t="str">
        <f>IF(BIODATA!D17="","", BIODATA!D17)</f>
        <v/>
      </c>
      <c r="C18" s="221" t="str">
        <f>IF(BIODATA!E17="","", BIODATA!E17)</f>
        <v/>
      </c>
      <c r="D18" s="212"/>
      <c r="E18" s="211"/>
      <c r="F18" s="211"/>
      <c r="G18" s="211"/>
      <c r="H18" s="211"/>
      <c r="I18" s="211"/>
      <c r="J18" s="213"/>
      <c r="K18" s="214"/>
      <c r="L18" s="214"/>
      <c r="M18" s="214"/>
      <c r="N18" s="214"/>
      <c r="O18" s="211"/>
      <c r="P18" s="211"/>
      <c r="Q18" s="211"/>
      <c r="R18" s="211"/>
      <c r="S18" s="214"/>
      <c r="T18" s="211"/>
      <c r="U18" s="222" t="str">
        <f t="shared" si="0"/>
        <v xml:space="preserve">  </v>
      </c>
      <c r="V18" s="52"/>
    </row>
    <row r="19" spans="1:22" ht="15.75" x14ac:dyDescent="0.25">
      <c r="A19" s="220" t="str">
        <f>IF(BIODATA!A18="","", BIODATA!A18)</f>
        <v/>
      </c>
      <c r="B19" s="220" t="str">
        <f>IF(BIODATA!D18="","", BIODATA!D18)</f>
        <v/>
      </c>
      <c r="C19" s="221" t="str">
        <f>IF(BIODATA!E18="","", BIODATA!E18)</f>
        <v/>
      </c>
      <c r="D19" s="212"/>
      <c r="E19" s="211"/>
      <c r="F19" s="211"/>
      <c r="G19" s="211"/>
      <c r="H19" s="211"/>
      <c r="I19" s="211"/>
      <c r="J19" s="213"/>
      <c r="K19" s="214"/>
      <c r="L19" s="214"/>
      <c r="M19" s="214"/>
      <c r="N19" s="214"/>
      <c r="O19" s="211"/>
      <c r="P19" s="211"/>
      <c r="Q19" s="211"/>
      <c r="R19" s="211"/>
      <c r="S19" s="214"/>
      <c r="T19" s="211"/>
      <c r="U19" s="222" t="str">
        <f t="shared" si="0"/>
        <v xml:space="preserve">  </v>
      </c>
      <c r="V19" s="52"/>
    </row>
    <row r="20" spans="1:22" ht="15.75" x14ac:dyDescent="0.25">
      <c r="A20" s="220" t="str">
        <f>IF(BIODATA!A19="","", BIODATA!A19)</f>
        <v/>
      </c>
      <c r="B20" s="220" t="str">
        <f>IF(BIODATA!D19="","", BIODATA!D19)</f>
        <v/>
      </c>
      <c r="C20" s="221" t="str">
        <f>IF(BIODATA!E19="","", BIODATA!E19)</f>
        <v/>
      </c>
      <c r="D20" s="212"/>
      <c r="E20" s="211"/>
      <c r="F20" s="211"/>
      <c r="G20" s="211"/>
      <c r="H20" s="211"/>
      <c r="I20" s="211"/>
      <c r="J20" s="213"/>
      <c r="K20" s="214"/>
      <c r="L20" s="214"/>
      <c r="M20" s="214"/>
      <c r="N20" s="214"/>
      <c r="O20" s="211"/>
      <c r="P20" s="211"/>
      <c r="Q20" s="211"/>
      <c r="R20" s="211"/>
      <c r="S20" s="214"/>
      <c r="T20" s="211"/>
      <c r="U20" s="222" t="str">
        <f t="shared" si="0"/>
        <v xml:space="preserve">  </v>
      </c>
      <c r="V20" s="52"/>
    </row>
    <row r="21" spans="1:22" ht="15.75" x14ac:dyDescent="0.25">
      <c r="A21" s="220" t="str">
        <f>IF(BIODATA!A20="","", BIODATA!A20)</f>
        <v/>
      </c>
      <c r="B21" s="220" t="str">
        <f>IF(BIODATA!D20="","", BIODATA!D20)</f>
        <v/>
      </c>
      <c r="C21" s="221" t="str">
        <f>IF(BIODATA!E20="","", BIODATA!E20)</f>
        <v/>
      </c>
      <c r="D21" s="212"/>
      <c r="E21" s="211"/>
      <c r="F21" s="211"/>
      <c r="G21" s="211"/>
      <c r="H21" s="211"/>
      <c r="I21" s="211"/>
      <c r="J21" s="213"/>
      <c r="K21" s="214"/>
      <c r="L21" s="214"/>
      <c r="M21" s="214"/>
      <c r="N21" s="214"/>
      <c r="O21" s="211"/>
      <c r="P21" s="211"/>
      <c r="Q21" s="211"/>
      <c r="R21" s="211"/>
      <c r="S21" s="214"/>
      <c r="T21" s="211"/>
      <c r="U21" s="222" t="str">
        <f t="shared" si="0"/>
        <v xml:space="preserve">  </v>
      </c>
      <c r="V21" s="52"/>
    </row>
    <row r="22" spans="1:22" ht="15.75" x14ac:dyDescent="0.25">
      <c r="A22" s="220" t="str">
        <f>IF(BIODATA!A21="","", BIODATA!A21)</f>
        <v/>
      </c>
      <c r="B22" s="220" t="str">
        <f>IF(BIODATA!D21="","", BIODATA!D21)</f>
        <v/>
      </c>
      <c r="C22" s="221" t="str">
        <f>IF(BIODATA!E21="","", BIODATA!E21)</f>
        <v/>
      </c>
      <c r="D22" s="212"/>
      <c r="E22" s="211"/>
      <c r="F22" s="211"/>
      <c r="G22" s="211"/>
      <c r="H22" s="211"/>
      <c r="I22" s="211"/>
      <c r="J22" s="213"/>
      <c r="K22" s="214"/>
      <c r="L22" s="214"/>
      <c r="M22" s="214"/>
      <c r="N22" s="214"/>
      <c r="O22" s="211"/>
      <c r="P22" s="211"/>
      <c r="Q22" s="211"/>
      <c r="R22" s="211"/>
      <c r="S22" s="214"/>
      <c r="T22" s="211"/>
      <c r="U22" s="222" t="str">
        <f t="shared" si="0"/>
        <v xml:space="preserve">  </v>
      </c>
      <c r="V22" s="52"/>
    </row>
    <row r="23" spans="1:22" ht="15.75" x14ac:dyDescent="0.25">
      <c r="A23" s="220" t="str">
        <f>IF(BIODATA!A22="","", BIODATA!A22)</f>
        <v/>
      </c>
      <c r="B23" s="220" t="str">
        <f>IF(BIODATA!D22="","", BIODATA!D22)</f>
        <v/>
      </c>
      <c r="C23" s="221" t="str">
        <f>IF(BIODATA!E22="","", BIODATA!E22)</f>
        <v/>
      </c>
      <c r="D23" s="212"/>
      <c r="E23" s="211"/>
      <c r="F23" s="211"/>
      <c r="G23" s="211"/>
      <c r="H23" s="211"/>
      <c r="I23" s="211"/>
      <c r="J23" s="213"/>
      <c r="K23" s="214"/>
      <c r="L23" s="214"/>
      <c r="M23" s="214"/>
      <c r="N23" s="214"/>
      <c r="O23" s="211"/>
      <c r="P23" s="211"/>
      <c r="Q23" s="211"/>
      <c r="R23" s="211"/>
      <c r="S23" s="214"/>
      <c r="T23" s="211"/>
      <c r="U23" s="222" t="str">
        <f t="shared" si="0"/>
        <v xml:space="preserve">  </v>
      </c>
      <c r="V23" s="52"/>
    </row>
    <row r="24" spans="1:22" ht="15.75" x14ac:dyDescent="0.25">
      <c r="A24" s="220" t="str">
        <f>IF(BIODATA!A23="","", BIODATA!A23)</f>
        <v/>
      </c>
      <c r="B24" s="220" t="str">
        <f>IF(BIODATA!D23="","", BIODATA!D23)</f>
        <v/>
      </c>
      <c r="C24" s="221" t="str">
        <f>IF(BIODATA!E23="","", BIODATA!E23)</f>
        <v/>
      </c>
      <c r="D24" s="212"/>
      <c r="E24" s="211"/>
      <c r="F24" s="211"/>
      <c r="G24" s="211"/>
      <c r="H24" s="211"/>
      <c r="I24" s="211"/>
      <c r="J24" s="213"/>
      <c r="K24" s="214"/>
      <c r="L24" s="214"/>
      <c r="M24" s="214"/>
      <c r="N24" s="214"/>
      <c r="O24" s="211"/>
      <c r="P24" s="211"/>
      <c r="Q24" s="211"/>
      <c r="R24" s="211"/>
      <c r="S24" s="214"/>
      <c r="T24" s="211"/>
      <c r="U24" s="222" t="str">
        <f t="shared" si="0"/>
        <v xml:space="preserve">  </v>
      </c>
      <c r="V24" s="52"/>
    </row>
    <row r="25" spans="1:22" ht="15.75" x14ac:dyDescent="0.25">
      <c r="A25" s="220" t="str">
        <f>IF(BIODATA!A24="","", BIODATA!A24)</f>
        <v/>
      </c>
      <c r="B25" s="220" t="str">
        <f>IF(BIODATA!D24="","", BIODATA!D24)</f>
        <v/>
      </c>
      <c r="C25" s="221" t="str">
        <f>IF(BIODATA!E24="","", BIODATA!E24)</f>
        <v/>
      </c>
      <c r="D25" s="212"/>
      <c r="E25" s="211"/>
      <c r="F25" s="211"/>
      <c r="G25" s="211"/>
      <c r="H25" s="211"/>
      <c r="I25" s="211"/>
      <c r="J25" s="213"/>
      <c r="K25" s="214"/>
      <c r="L25" s="214"/>
      <c r="M25" s="214"/>
      <c r="N25" s="214"/>
      <c r="O25" s="211"/>
      <c r="P25" s="211"/>
      <c r="Q25" s="211"/>
      <c r="R25" s="211"/>
      <c r="S25" s="214"/>
      <c r="T25" s="211"/>
      <c r="U25" s="222" t="str">
        <f t="shared" si="0"/>
        <v xml:space="preserve">  </v>
      </c>
      <c r="V25" s="52"/>
    </row>
    <row r="26" spans="1:22" ht="15.75" x14ac:dyDescent="0.25">
      <c r="A26" s="220" t="str">
        <f>IF(BIODATA!A25="","", BIODATA!A25)</f>
        <v/>
      </c>
      <c r="B26" s="220" t="str">
        <f>IF(BIODATA!D25="","", BIODATA!D25)</f>
        <v/>
      </c>
      <c r="C26" s="221" t="str">
        <f>IF(BIODATA!E25="","", BIODATA!E25)</f>
        <v/>
      </c>
      <c r="D26" s="212"/>
      <c r="E26" s="211"/>
      <c r="F26" s="211"/>
      <c r="G26" s="211"/>
      <c r="H26" s="211"/>
      <c r="I26" s="211"/>
      <c r="J26" s="213"/>
      <c r="K26" s="214"/>
      <c r="L26" s="214"/>
      <c r="M26" s="214"/>
      <c r="N26" s="214"/>
      <c r="O26" s="211"/>
      <c r="P26" s="211"/>
      <c r="Q26" s="211"/>
      <c r="R26" s="211"/>
      <c r="S26" s="214"/>
      <c r="T26" s="211"/>
      <c r="U26" s="222" t="str">
        <f t="shared" si="0"/>
        <v xml:space="preserve">  </v>
      </c>
      <c r="V26" s="52"/>
    </row>
    <row r="27" spans="1:22" ht="15.75" x14ac:dyDescent="0.25">
      <c r="A27" s="220" t="str">
        <f>IF(BIODATA!A26="","", BIODATA!A26)</f>
        <v/>
      </c>
      <c r="B27" s="220" t="str">
        <f>IF(BIODATA!D26="","", BIODATA!D26)</f>
        <v/>
      </c>
      <c r="C27" s="221" t="str">
        <f>IF(BIODATA!E26="","", BIODATA!E26)</f>
        <v/>
      </c>
      <c r="D27" s="212"/>
      <c r="E27" s="211"/>
      <c r="F27" s="211"/>
      <c r="G27" s="211"/>
      <c r="H27" s="211"/>
      <c r="I27" s="211"/>
      <c r="J27" s="213"/>
      <c r="K27" s="214"/>
      <c r="L27" s="214"/>
      <c r="M27" s="214"/>
      <c r="N27" s="214"/>
      <c r="O27" s="211"/>
      <c r="P27" s="211"/>
      <c r="Q27" s="211"/>
      <c r="R27" s="211"/>
      <c r="S27" s="214"/>
      <c r="T27" s="211"/>
      <c r="U27" s="222" t="str">
        <f t="shared" si="0"/>
        <v xml:space="preserve">  </v>
      </c>
      <c r="V27" s="52"/>
    </row>
    <row r="28" spans="1:22" ht="15.75" x14ac:dyDescent="0.25">
      <c r="A28" s="220" t="str">
        <f>IF(BIODATA!A27="","", BIODATA!A27)</f>
        <v/>
      </c>
      <c r="B28" s="220" t="str">
        <f>IF(BIODATA!D27="","", BIODATA!D27)</f>
        <v/>
      </c>
      <c r="C28" s="221" t="str">
        <f>IF(BIODATA!E27="","", BIODATA!E27)</f>
        <v/>
      </c>
      <c r="D28" s="212"/>
      <c r="E28" s="211"/>
      <c r="F28" s="211"/>
      <c r="G28" s="211"/>
      <c r="H28" s="211"/>
      <c r="I28" s="211"/>
      <c r="J28" s="213"/>
      <c r="K28" s="214"/>
      <c r="L28" s="214"/>
      <c r="M28" s="214"/>
      <c r="N28" s="214"/>
      <c r="O28" s="211"/>
      <c r="P28" s="211"/>
      <c r="Q28" s="211"/>
      <c r="R28" s="211"/>
      <c r="S28" s="214"/>
      <c r="T28" s="211"/>
      <c r="U28" s="222" t="str">
        <f t="shared" si="0"/>
        <v xml:space="preserve">  </v>
      </c>
      <c r="V28" s="52"/>
    </row>
    <row r="29" spans="1:22" ht="15.75" x14ac:dyDescent="0.25">
      <c r="A29" s="220" t="str">
        <f>IF(BIODATA!A28="","", BIODATA!A28)</f>
        <v/>
      </c>
      <c r="B29" s="220" t="str">
        <f>IF(BIODATA!D28="","", BIODATA!D28)</f>
        <v/>
      </c>
      <c r="C29" s="221" t="str">
        <f>IF(BIODATA!E28="","", BIODATA!E28)</f>
        <v/>
      </c>
      <c r="D29" s="212"/>
      <c r="E29" s="211"/>
      <c r="F29" s="211"/>
      <c r="G29" s="211"/>
      <c r="H29" s="211"/>
      <c r="I29" s="211"/>
      <c r="J29" s="213"/>
      <c r="K29" s="214"/>
      <c r="L29" s="214"/>
      <c r="M29" s="214"/>
      <c r="N29" s="214"/>
      <c r="O29" s="211"/>
      <c r="P29" s="211"/>
      <c r="Q29" s="211"/>
      <c r="R29" s="211"/>
      <c r="S29" s="214"/>
      <c r="T29" s="211"/>
      <c r="U29" s="222" t="str">
        <f t="shared" si="0"/>
        <v xml:space="preserve">  </v>
      </c>
      <c r="V29" s="52"/>
    </row>
    <row r="30" spans="1:22" ht="15.75" x14ac:dyDescent="0.25">
      <c r="A30" s="220" t="str">
        <f>IF(BIODATA!A29="","", BIODATA!A29)</f>
        <v/>
      </c>
      <c r="B30" s="220" t="str">
        <f>IF(BIODATA!D29="","", BIODATA!D29)</f>
        <v/>
      </c>
      <c r="C30" s="221" t="str">
        <f>IF(BIODATA!E29="","", BIODATA!E29)</f>
        <v/>
      </c>
      <c r="D30" s="212"/>
      <c r="E30" s="211"/>
      <c r="F30" s="211"/>
      <c r="G30" s="211"/>
      <c r="H30" s="211"/>
      <c r="I30" s="211"/>
      <c r="J30" s="213"/>
      <c r="K30" s="214"/>
      <c r="L30" s="214"/>
      <c r="M30" s="214"/>
      <c r="N30" s="214"/>
      <c r="O30" s="211"/>
      <c r="P30" s="211"/>
      <c r="Q30" s="211"/>
      <c r="R30" s="211"/>
      <c r="S30" s="214"/>
      <c r="T30" s="211"/>
      <c r="U30" s="222" t="str">
        <f t="shared" si="0"/>
        <v xml:space="preserve">  </v>
      </c>
      <c r="V30" s="52"/>
    </row>
    <row r="31" spans="1:22" ht="15.75" x14ac:dyDescent="0.25">
      <c r="A31" s="220" t="str">
        <f>IF(BIODATA!A30="","", BIODATA!A30)</f>
        <v/>
      </c>
      <c r="B31" s="220" t="str">
        <f>IF(BIODATA!D30="","", BIODATA!D30)</f>
        <v/>
      </c>
      <c r="C31" s="221" t="str">
        <f>IF(BIODATA!E30="","", BIODATA!E30)</f>
        <v/>
      </c>
      <c r="D31" s="212"/>
      <c r="E31" s="211"/>
      <c r="F31" s="211"/>
      <c r="G31" s="211"/>
      <c r="H31" s="211"/>
      <c r="I31" s="211"/>
      <c r="J31" s="213"/>
      <c r="K31" s="214"/>
      <c r="L31" s="214"/>
      <c r="M31" s="214"/>
      <c r="N31" s="214"/>
      <c r="O31" s="211"/>
      <c r="P31" s="211"/>
      <c r="Q31" s="211"/>
      <c r="R31" s="211"/>
      <c r="S31" s="214"/>
      <c r="T31" s="211"/>
      <c r="U31" s="222" t="str">
        <f t="shared" si="0"/>
        <v xml:space="preserve">  </v>
      </c>
      <c r="V31" s="52"/>
    </row>
    <row r="32" spans="1:22" ht="15.75" x14ac:dyDescent="0.25">
      <c r="A32" s="220" t="str">
        <f>IF(BIODATA!A31="","", BIODATA!A31)</f>
        <v/>
      </c>
      <c r="B32" s="220" t="str">
        <f>IF(BIODATA!D31="","", BIODATA!D31)</f>
        <v/>
      </c>
      <c r="C32" s="221" t="str">
        <f>IF(BIODATA!E31="","", BIODATA!E31)</f>
        <v/>
      </c>
      <c r="D32" s="212"/>
      <c r="E32" s="211"/>
      <c r="F32" s="211"/>
      <c r="G32" s="211"/>
      <c r="H32" s="211"/>
      <c r="I32" s="211"/>
      <c r="J32" s="213"/>
      <c r="K32" s="214"/>
      <c r="L32" s="214"/>
      <c r="M32" s="214"/>
      <c r="N32" s="214"/>
      <c r="O32" s="211"/>
      <c r="P32" s="211"/>
      <c r="Q32" s="211"/>
      <c r="R32" s="211"/>
      <c r="S32" s="214"/>
      <c r="T32" s="211"/>
      <c r="U32" s="222" t="str">
        <f t="shared" si="0"/>
        <v xml:space="preserve">  </v>
      </c>
      <c r="V32" s="52"/>
    </row>
    <row r="33" spans="1:22" ht="15.75" x14ac:dyDescent="0.25">
      <c r="A33" s="220" t="str">
        <f>IF(BIODATA!A32="","", BIODATA!A32)</f>
        <v/>
      </c>
      <c r="B33" s="220" t="str">
        <f>IF(BIODATA!D32="","", BIODATA!D32)</f>
        <v/>
      </c>
      <c r="C33" s="221" t="str">
        <f>IF(BIODATA!E32="","", BIODATA!E32)</f>
        <v/>
      </c>
      <c r="D33" s="212"/>
      <c r="E33" s="211"/>
      <c r="F33" s="211"/>
      <c r="G33" s="211"/>
      <c r="H33" s="211"/>
      <c r="I33" s="211"/>
      <c r="J33" s="213"/>
      <c r="K33" s="214"/>
      <c r="L33" s="214"/>
      <c r="M33" s="214"/>
      <c r="N33" s="214"/>
      <c r="O33" s="211"/>
      <c r="P33" s="211"/>
      <c r="Q33" s="211"/>
      <c r="R33" s="211"/>
      <c r="S33" s="214"/>
      <c r="T33" s="211"/>
      <c r="U33" s="222" t="str">
        <f t="shared" si="0"/>
        <v xml:space="preserve">  </v>
      </c>
      <c r="V33" s="52"/>
    </row>
    <row r="34" spans="1:22" ht="15.75" x14ac:dyDescent="0.25">
      <c r="A34" s="220" t="str">
        <f>IF(BIODATA!A33="","", BIODATA!A33)</f>
        <v/>
      </c>
      <c r="B34" s="220" t="str">
        <f>IF(BIODATA!D33="","", BIODATA!D33)</f>
        <v/>
      </c>
      <c r="C34" s="221" t="str">
        <f>IF(BIODATA!E33="","", BIODATA!E33)</f>
        <v/>
      </c>
      <c r="D34" s="212"/>
      <c r="E34" s="211"/>
      <c r="F34" s="211"/>
      <c r="G34" s="211"/>
      <c r="H34" s="211"/>
      <c r="I34" s="211"/>
      <c r="J34" s="213"/>
      <c r="K34" s="214"/>
      <c r="L34" s="214"/>
      <c r="M34" s="214"/>
      <c r="N34" s="214"/>
      <c r="O34" s="211"/>
      <c r="P34" s="211"/>
      <c r="Q34" s="211"/>
      <c r="R34" s="211"/>
      <c r="S34" s="214"/>
      <c r="T34" s="211"/>
      <c r="U34" s="222" t="str">
        <f t="shared" si="0"/>
        <v xml:space="preserve">  </v>
      </c>
      <c r="V34" s="52"/>
    </row>
    <row r="35" spans="1:22" ht="15.75" x14ac:dyDescent="0.25">
      <c r="A35" s="220" t="str">
        <f>IF(BIODATA!A34="","", BIODATA!A34)</f>
        <v/>
      </c>
      <c r="B35" s="220" t="str">
        <f>IF(BIODATA!D34="","", BIODATA!D34)</f>
        <v/>
      </c>
      <c r="C35" s="221" t="str">
        <f>IF(BIODATA!E34="","", BIODATA!E34)</f>
        <v/>
      </c>
      <c r="D35" s="212"/>
      <c r="E35" s="211"/>
      <c r="F35" s="211"/>
      <c r="G35" s="211"/>
      <c r="H35" s="211"/>
      <c r="I35" s="211"/>
      <c r="J35" s="213"/>
      <c r="K35" s="214"/>
      <c r="L35" s="214"/>
      <c r="M35" s="214"/>
      <c r="N35" s="214"/>
      <c r="O35" s="211"/>
      <c r="P35" s="211"/>
      <c r="Q35" s="211"/>
      <c r="R35" s="211"/>
      <c r="S35" s="214"/>
      <c r="T35" s="211"/>
      <c r="U35" s="222" t="str">
        <f t="shared" si="0"/>
        <v xml:space="preserve">  </v>
      </c>
      <c r="V35" s="52"/>
    </row>
    <row r="36" spans="1:22" ht="15.75" x14ac:dyDescent="0.25">
      <c r="A36" s="220" t="str">
        <f>IF(BIODATA!A35="","", BIODATA!A35)</f>
        <v/>
      </c>
      <c r="B36" s="220" t="str">
        <f>IF(BIODATA!D35="","", BIODATA!D35)</f>
        <v/>
      </c>
      <c r="C36" s="221" t="str">
        <f>IF(BIODATA!E35="","", BIODATA!E35)</f>
        <v/>
      </c>
      <c r="D36" s="212"/>
      <c r="E36" s="211"/>
      <c r="F36" s="211"/>
      <c r="G36" s="211"/>
      <c r="H36" s="211"/>
      <c r="I36" s="211"/>
      <c r="J36" s="213"/>
      <c r="K36" s="214"/>
      <c r="L36" s="214"/>
      <c r="M36" s="214"/>
      <c r="N36" s="214"/>
      <c r="O36" s="211"/>
      <c r="P36" s="211"/>
      <c r="Q36" s="211"/>
      <c r="R36" s="211"/>
      <c r="S36" s="214"/>
      <c r="T36" s="211"/>
      <c r="U36" s="222" t="str">
        <f t="shared" si="0"/>
        <v xml:space="preserve">  </v>
      </c>
      <c r="V36" s="52"/>
    </row>
    <row r="37" spans="1:22" ht="15.75" x14ac:dyDescent="0.25">
      <c r="A37" s="220" t="str">
        <f>IF(BIODATA!A36="","", BIODATA!A36)</f>
        <v/>
      </c>
      <c r="B37" s="220" t="str">
        <f>IF(BIODATA!D36="","", BIODATA!D36)</f>
        <v/>
      </c>
      <c r="C37" s="221" t="str">
        <f>IF(BIODATA!E36="","", BIODATA!E36)</f>
        <v/>
      </c>
      <c r="D37" s="212"/>
      <c r="E37" s="211"/>
      <c r="F37" s="211"/>
      <c r="G37" s="211"/>
      <c r="H37" s="211"/>
      <c r="I37" s="211"/>
      <c r="J37" s="213"/>
      <c r="K37" s="214"/>
      <c r="L37" s="214"/>
      <c r="M37" s="214"/>
      <c r="N37" s="214"/>
      <c r="O37" s="211"/>
      <c r="P37" s="211"/>
      <c r="Q37" s="211"/>
      <c r="R37" s="211"/>
      <c r="S37" s="214"/>
      <c r="T37" s="211"/>
      <c r="U37" s="222" t="str">
        <f t="shared" si="0"/>
        <v xml:space="preserve">  </v>
      </c>
      <c r="V37" s="52"/>
    </row>
    <row r="38" spans="1:22" ht="15.75" x14ac:dyDescent="0.25">
      <c r="A38" s="220" t="str">
        <f>IF(BIODATA!A37="","", BIODATA!A37)</f>
        <v/>
      </c>
      <c r="B38" s="220" t="str">
        <f>IF(BIODATA!D37="","", BIODATA!D37)</f>
        <v/>
      </c>
      <c r="C38" s="221" t="str">
        <f>IF(BIODATA!E37="","", BIODATA!E37)</f>
        <v/>
      </c>
      <c r="D38" s="215"/>
      <c r="E38" s="211"/>
      <c r="F38" s="211"/>
      <c r="G38" s="211"/>
      <c r="H38" s="211"/>
      <c r="I38" s="211"/>
      <c r="J38" s="216"/>
      <c r="K38" s="214"/>
      <c r="L38" s="214"/>
      <c r="M38" s="214"/>
      <c r="N38" s="214"/>
      <c r="O38" s="211"/>
      <c r="P38" s="211"/>
      <c r="Q38" s="211"/>
      <c r="R38" s="211"/>
      <c r="S38" s="214"/>
      <c r="T38" s="211"/>
      <c r="U38" s="222" t="str">
        <f t="shared" si="0"/>
        <v xml:space="preserve">  </v>
      </c>
      <c r="V38" s="52"/>
    </row>
    <row r="39" spans="1:22" ht="15.75" x14ac:dyDescent="0.25">
      <c r="A39" s="220" t="str">
        <f>IF(BIODATA!A38="","", BIODATA!A38)</f>
        <v/>
      </c>
      <c r="B39" s="220" t="str">
        <f>IF(BIODATA!D38="","", BIODATA!D38)</f>
        <v/>
      </c>
      <c r="C39" s="221" t="str">
        <f>IF(BIODATA!E38="","", BIODATA!E38)</f>
        <v/>
      </c>
      <c r="D39" s="212"/>
      <c r="E39" s="211"/>
      <c r="F39" s="211"/>
      <c r="G39" s="211"/>
      <c r="H39" s="211"/>
      <c r="I39" s="211"/>
      <c r="J39" s="213"/>
      <c r="K39" s="214"/>
      <c r="L39" s="214"/>
      <c r="M39" s="214"/>
      <c r="N39" s="214"/>
      <c r="O39" s="211"/>
      <c r="P39" s="211"/>
      <c r="Q39" s="211"/>
      <c r="R39" s="211"/>
      <c r="S39" s="214"/>
      <c r="T39" s="211"/>
      <c r="U39" s="222" t="str">
        <f t="shared" ref="U39:U70" si="1">IFERROR(AVERAGE(D39:T39),"  ")</f>
        <v xml:space="preserve">  </v>
      </c>
      <c r="V39" s="52"/>
    </row>
    <row r="40" spans="1:22" ht="15.75" x14ac:dyDescent="0.25">
      <c r="A40" s="220" t="str">
        <f>IF(BIODATA!A39="","", BIODATA!A39)</f>
        <v/>
      </c>
      <c r="B40" s="220" t="str">
        <f>IF(BIODATA!D39="","", BIODATA!D39)</f>
        <v/>
      </c>
      <c r="C40" s="221" t="str">
        <f>IF(BIODATA!E39="","", BIODATA!E39)</f>
        <v/>
      </c>
      <c r="D40" s="212"/>
      <c r="E40" s="211"/>
      <c r="F40" s="211"/>
      <c r="G40" s="211"/>
      <c r="H40" s="211"/>
      <c r="I40" s="211"/>
      <c r="J40" s="213"/>
      <c r="K40" s="214"/>
      <c r="L40" s="214"/>
      <c r="M40" s="214"/>
      <c r="N40" s="214"/>
      <c r="O40" s="211"/>
      <c r="P40" s="211"/>
      <c r="Q40" s="211"/>
      <c r="R40" s="211"/>
      <c r="S40" s="214"/>
      <c r="T40" s="211"/>
      <c r="U40" s="222" t="str">
        <f t="shared" si="1"/>
        <v xml:space="preserve">  </v>
      </c>
      <c r="V40" s="52"/>
    </row>
    <row r="41" spans="1:22" ht="15.75" x14ac:dyDescent="0.25">
      <c r="A41" s="220" t="str">
        <f>IF(BIODATA!A40="","", BIODATA!A40)</f>
        <v/>
      </c>
      <c r="B41" s="220" t="str">
        <f>IF(BIODATA!D40="","", BIODATA!D40)</f>
        <v/>
      </c>
      <c r="C41" s="221" t="str">
        <f>IF(BIODATA!E40="","", BIODATA!E40)</f>
        <v/>
      </c>
      <c r="D41" s="212"/>
      <c r="E41" s="211"/>
      <c r="F41" s="211"/>
      <c r="G41" s="211"/>
      <c r="H41" s="211"/>
      <c r="I41" s="211"/>
      <c r="J41" s="213"/>
      <c r="K41" s="214"/>
      <c r="L41" s="214"/>
      <c r="M41" s="214"/>
      <c r="N41" s="214"/>
      <c r="O41" s="211"/>
      <c r="P41" s="211"/>
      <c r="Q41" s="211"/>
      <c r="R41" s="211"/>
      <c r="S41" s="214"/>
      <c r="T41" s="211"/>
      <c r="U41" s="222" t="str">
        <f t="shared" si="1"/>
        <v xml:space="preserve">  </v>
      </c>
      <c r="V41" s="52"/>
    </row>
    <row r="42" spans="1:22" ht="15.75" x14ac:dyDescent="0.25">
      <c r="A42" s="220" t="str">
        <f>IF(BIODATA!A41="","", BIODATA!A41)</f>
        <v/>
      </c>
      <c r="B42" s="220" t="str">
        <f>IF(BIODATA!D41="","", BIODATA!D41)</f>
        <v/>
      </c>
      <c r="C42" s="221" t="str">
        <f>IF(BIODATA!E41="","", BIODATA!E41)</f>
        <v/>
      </c>
      <c r="D42" s="212"/>
      <c r="E42" s="211"/>
      <c r="F42" s="211"/>
      <c r="G42" s="211"/>
      <c r="H42" s="211"/>
      <c r="I42" s="211"/>
      <c r="J42" s="213"/>
      <c r="K42" s="214"/>
      <c r="L42" s="214"/>
      <c r="M42" s="214"/>
      <c r="N42" s="214"/>
      <c r="O42" s="211"/>
      <c r="P42" s="211"/>
      <c r="Q42" s="211"/>
      <c r="R42" s="211"/>
      <c r="S42" s="214"/>
      <c r="T42" s="211"/>
      <c r="U42" s="222" t="str">
        <f t="shared" si="1"/>
        <v xml:space="preserve">  </v>
      </c>
      <c r="V42" s="52"/>
    </row>
    <row r="43" spans="1:22" ht="15.75" x14ac:dyDescent="0.25">
      <c r="A43" s="220" t="str">
        <f>IF(BIODATA!A42="","", BIODATA!A42)</f>
        <v/>
      </c>
      <c r="B43" s="220" t="str">
        <f>IF(BIODATA!D42="","", BIODATA!D42)</f>
        <v/>
      </c>
      <c r="C43" s="221" t="str">
        <f>IF(BIODATA!E42="","", BIODATA!E42)</f>
        <v/>
      </c>
      <c r="D43" s="212"/>
      <c r="E43" s="211"/>
      <c r="F43" s="211"/>
      <c r="G43" s="211"/>
      <c r="H43" s="211"/>
      <c r="I43" s="211"/>
      <c r="J43" s="213"/>
      <c r="K43" s="214"/>
      <c r="L43" s="214"/>
      <c r="M43" s="214"/>
      <c r="N43" s="214"/>
      <c r="O43" s="211"/>
      <c r="P43" s="211"/>
      <c r="Q43" s="211"/>
      <c r="R43" s="211"/>
      <c r="S43" s="214"/>
      <c r="T43" s="211"/>
      <c r="U43" s="222" t="str">
        <f t="shared" si="1"/>
        <v xml:space="preserve">  </v>
      </c>
      <c r="V43" s="52"/>
    </row>
    <row r="44" spans="1:22" ht="15.75" x14ac:dyDescent="0.25">
      <c r="A44" s="220" t="str">
        <f>IF(BIODATA!A43="","", BIODATA!A43)</f>
        <v/>
      </c>
      <c r="B44" s="220" t="str">
        <f>IF(BIODATA!D43="","", BIODATA!D43)</f>
        <v/>
      </c>
      <c r="C44" s="221" t="str">
        <f>IF(BIODATA!E43="","", BIODATA!E43)</f>
        <v/>
      </c>
      <c r="D44" s="212"/>
      <c r="E44" s="211"/>
      <c r="F44" s="211"/>
      <c r="G44" s="211"/>
      <c r="H44" s="211"/>
      <c r="I44" s="211"/>
      <c r="J44" s="213"/>
      <c r="K44" s="214"/>
      <c r="L44" s="214"/>
      <c r="M44" s="214"/>
      <c r="N44" s="214"/>
      <c r="O44" s="211"/>
      <c r="P44" s="211"/>
      <c r="Q44" s="211"/>
      <c r="R44" s="211"/>
      <c r="S44" s="214"/>
      <c r="T44" s="211"/>
      <c r="U44" s="222" t="str">
        <f t="shared" si="1"/>
        <v xml:space="preserve">  </v>
      </c>
      <c r="V44" s="52"/>
    </row>
    <row r="45" spans="1:22" ht="15.75" x14ac:dyDescent="0.25">
      <c r="A45" s="220" t="str">
        <f>IF(BIODATA!A44="","", BIODATA!A44)</f>
        <v/>
      </c>
      <c r="B45" s="220" t="str">
        <f>IF(BIODATA!D44="","", BIODATA!D44)</f>
        <v/>
      </c>
      <c r="C45" s="221" t="str">
        <f>IF(BIODATA!E44="","", BIODATA!E44)</f>
        <v/>
      </c>
      <c r="D45" s="212"/>
      <c r="E45" s="211"/>
      <c r="F45" s="211"/>
      <c r="G45" s="211"/>
      <c r="H45" s="211"/>
      <c r="I45" s="211"/>
      <c r="J45" s="213"/>
      <c r="K45" s="214"/>
      <c r="L45" s="214"/>
      <c r="M45" s="214"/>
      <c r="N45" s="214"/>
      <c r="O45" s="211"/>
      <c r="P45" s="211"/>
      <c r="Q45" s="211"/>
      <c r="R45" s="211"/>
      <c r="S45" s="214"/>
      <c r="T45" s="211"/>
      <c r="U45" s="222" t="str">
        <f t="shared" si="1"/>
        <v xml:space="preserve">  </v>
      </c>
      <c r="V45" s="52"/>
    </row>
    <row r="46" spans="1:22" ht="15.75" x14ac:dyDescent="0.25">
      <c r="A46" s="220" t="str">
        <f>IF(BIODATA!A45="","", BIODATA!A45)</f>
        <v/>
      </c>
      <c r="B46" s="220" t="str">
        <f>IF(BIODATA!D45="","", BIODATA!D45)</f>
        <v/>
      </c>
      <c r="C46" s="221" t="str">
        <f>IF(BIODATA!E45="","", BIODATA!E45)</f>
        <v/>
      </c>
      <c r="D46" s="212"/>
      <c r="E46" s="211"/>
      <c r="F46" s="211"/>
      <c r="G46" s="211"/>
      <c r="H46" s="211"/>
      <c r="I46" s="211"/>
      <c r="J46" s="213"/>
      <c r="K46" s="214"/>
      <c r="L46" s="214"/>
      <c r="M46" s="214"/>
      <c r="N46" s="214"/>
      <c r="O46" s="211"/>
      <c r="P46" s="211"/>
      <c r="Q46" s="211"/>
      <c r="R46" s="211"/>
      <c r="S46" s="214"/>
      <c r="T46" s="211"/>
      <c r="U46" s="222" t="str">
        <f t="shared" si="1"/>
        <v xml:space="preserve">  </v>
      </c>
      <c r="V46" s="52"/>
    </row>
    <row r="47" spans="1:22" ht="15.75" x14ac:dyDescent="0.25">
      <c r="A47" s="220" t="str">
        <f>IF(BIODATA!A46="","", BIODATA!A46)</f>
        <v/>
      </c>
      <c r="B47" s="220" t="str">
        <f>IF(BIODATA!D46="","", BIODATA!D46)</f>
        <v/>
      </c>
      <c r="C47" s="221" t="str">
        <f>IF(BIODATA!E46="","", BIODATA!E46)</f>
        <v/>
      </c>
      <c r="D47" s="212"/>
      <c r="E47" s="212"/>
      <c r="F47" s="213"/>
      <c r="G47" s="213"/>
      <c r="H47" s="213"/>
      <c r="I47" s="213"/>
      <c r="J47" s="213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22" t="str">
        <f t="shared" si="1"/>
        <v xml:space="preserve">  </v>
      </c>
      <c r="V47" s="52"/>
    </row>
    <row r="48" spans="1:22" ht="15.75" x14ac:dyDescent="0.25">
      <c r="A48" s="220" t="str">
        <f>IF(BIODATA!A47="","", BIODATA!A47)</f>
        <v/>
      </c>
      <c r="B48" s="220" t="str">
        <f>IF(BIODATA!D47="","", BIODATA!D47)</f>
        <v/>
      </c>
      <c r="C48" s="221" t="str">
        <f>IF(BIODATA!E47="","", BIODATA!E47)</f>
        <v/>
      </c>
      <c r="D48" s="212"/>
      <c r="E48" s="212"/>
      <c r="F48" s="213"/>
      <c r="G48" s="213"/>
      <c r="H48" s="213"/>
      <c r="I48" s="213"/>
      <c r="J48" s="213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22" t="str">
        <f t="shared" si="1"/>
        <v xml:space="preserve">  </v>
      </c>
      <c r="V48" s="52"/>
    </row>
    <row r="49" spans="1:22" ht="15.75" x14ac:dyDescent="0.25">
      <c r="A49" s="220" t="str">
        <f>IF(BIODATA!A48="","", BIODATA!A48)</f>
        <v/>
      </c>
      <c r="B49" s="220" t="str">
        <f>IF(BIODATA!D48="","", BIODATA!D48)</f>
        <v/>
      </c>
      <c r="C49" s="221" t="str">
        <f>IF(BIODATA!E48="","", BIODATA!E48)</f>
        <v/>
      </c>
      <c r="D49" s="212"/>
      <c r="E49" s="212"/>
      <c r="F49" s="213"/>
      <c r="G49" s="213"/>
      <c r="H49" s="213"/>
      <c r="I49" s="213"/>
      <c r="J49" s="213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22" t="str">
        <f t="shared" si="1"/>
        <v xml:space="preserve">  </v>
      </c>
      <c r="V49" s="52"/>
    </row>
    <row r="50" spans="1:22" ht="15.75" x14ac:dyDescent="0.25">
      <c r="A50" s="220" t="str">
        <f>IF(BIODATA!A49="","", BIODATA!A49)</f>
        <v/>
      </c>
      <c r="B50" s="220" t="str">
        <f>IF(BIODATA!D49="","", BIODATA!D49)</f>
        <v/>
      </c>
      <c r="C50" s="221" t="str">
        <f>IF(BIODATA!E49="","", BIODATA!E49)</f>
        <v/>
      </c>
      <c r="D50" s="212"/>
      <c r="E50" s="212"/>
      <c r="F50" s="213"/>
      <c r="G50" s="213"/>
      <c r="H50" s="213"/>
      <c r="I50" s="213"/>
      <c r="J50" s="213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22" t="str">
        <f t="shared" si="1"/>
        <v xml:space="preserve">  </v>
      </c>
      <c r="V50" s="52"/>
    </row>
    <row r="51" spans="1:22" ht="15.75" x14ac:dyDescent="0.25">
      <c r="A51" s="220" t="str">
        <f>IF(BIODATA!A50="","", BIODATA!A50)</f>
        <v/>
      </c>
      <c r="B51" s="220" t="str">
        <f>IF(BIODATA!D50="","", BIODATA!D50)</f>
        <v/>
      </c>
      <c r="C51" s="221" t="str">
        <f>IF(BIODATA!E50="","", BIODATA!E50)</f>
        <v/>
      </c>
      <c r="D51" s="212"/>
      <c r="E51" s="212"/>
      <c r="F51" s="213"/>
      <c r="G51" s="213"/>
      <c r="H51" s="213"/>
      <c r="I51" s="213"/>
      <c r="J51" s="213"/>
      <c r="K51" s="214"/>
      <c r="L51" s="214"/>
      <c r="M51" s="214"/>
      <c r="N51" s="214"/>
      <c r="O51" s="214"/>
      <c r="P51" s="214"/>
      <c r="Q51" s="214"/>
      <c r="R51" s="214"/>
      <c r="S51" s="214"/>
      <c r="T51" s="214"/>
      <c r="U51" s="222" t="str">
        <f t="shared" si="1"/>
        <v xml:space="preserve">  </v>
      </c>
      <c r="V51" s="52"/>
    </row>
    <row r="52" spans="1:22" ht="15.75" x14ac:dyDescent="0.25">
      <c r="A52" s="220" t="str">
        <f>IF(BIODATA!A51="","", BIODATA!A51)</f>
        <v/>
      </c>
      <c r="B52" s="220" t="str">
        <f>IF(BIODATA!D51="","", BIODATA!D51)</f>
        <v/>
      </c>
      <c r="C52" s="221" t="str">
        <f>IF(BIODATA!E51="","", BIODATA!E51)</f>
        <v/>
      </c>
      <c r="D52" s="212"/>
      <c r="E52" s="212"/>
      <c r="F52" s="213"/>
      <c r="G52" s="213"/>
      <c r="H52" s="213"/>
      <c r="I52" s="213"/>
      <c r="J52" s="213"/>
      <c r="K52" s="214"/>
      <c r="L52" s="214"/>
      <c r="M52" s="214"/>
      <c r="N52" s="214"/>
      <c r="O52" s="214"/>
      <c r="P52" s="214"/>
      <c r="Q52" s="214"/>
      <c r="R52" s="214"/>
      <c r="S52" s="214"/>
      <c r="T52" s="214"/>
      <c r="U52" s="222" t="str">
        <f t="shared" si="1"/>
        <v xml:space="preserve">  </v>
      </c>
      <c r="V52" s="52"/>
    </row>
    <row r="53" spans="1:22" ht="15.75" x14ac:dyDescent="0.25">
      <c r="A53" s="220" t="str">
        <f>IF(BIODATA!A52="","", BIODATA!A52)</f>
        <v/>
      </c>
      <c r="B53" s="220" t="str">
        <f>IF(BIODATA!D52="","", BIODATA!D52)</f>
        <v/>
      </c>
      <c r="C53" s="221" t="str">
        <f>IF(BIODATA!E52="","", BIODATA!E52)</f>
        <v/>
      </c>
      <c r="D53" s="212"/>
      <c r="E53" s="212"/>
      <c r="F53" s="213"/>
      <c r="G53" s="213"/>
      <c r="H53" s="213"/>
      <c r="I53" s="213"/>
      <c r="J53" s="213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22" t="str">
        <f t="shared" si="1"/>
        <v xml:space="preserve">  </v>
      </c>
      <c r="V53" s="52"/>
    </row>
    <row r="54" spans="1:22" ht="15.75" x14ac:dyDescent="0.25">
      <c r="A54" s="220" t="str">
        <f>IF(BIODATA!A53="","", BIODATA!A53)</f>
        <v/>
      </c>
      <c r="B54" s="220" t="str">
        <f>IF(BIODATA!D53="","", BIODATA!D53)</f>
        <v/>
      </c>
      <c r="C54" s="221" t="str">
        <f>IF(BIODATA!E53="","", BIODATA!E53)</f>
        <v/>
      </c>
      <c r="D54" s="212"/>
      <c r="E54" s="212"/>
      <c r="F54" s="213"/>
      <c r="G54" s="213"/>
      <c r="H54" s="213"/>
      <c r="I54" s="213"/>
      <c r="J54" s="213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22" t="str">
        <f t="shared" si="1"/>
        <v xml:space="preserve">  </v>
      </c>
      <c r="V54" s="52"/>
    </row>
    <row r="55" spans="1:22" ht="15.75" x14ac:dyDescent="0.25">
      <c r="A55" s="220" t="str">
        <f>IF(BIODATA!A54="","", BIODATA!A54)</f>
        <v/>
      </c>
      <c r="B55" s="220" t="str">
        <f>IF(BIODATA!D54="","", BIODATA!D54)</f>
        <v/>
      </c>
      <c r="C55" s="221" t="str">
        <f>IF(BIODATA!E54="","", BIODATA!E54)</f>
        <v/>
      </c>
      <c r="D55" s="212"/>
      <c r="E55" s="212"/>
      <c r="F55" s="213"/>
      <c r="G55" s="213"/>
      <c r="H55" s="213"/>
      <c r="I55" s="213"/>
      <c r="J55" s="213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22" t="str">
        <f t="shared" si="1"/>
        <v xml:space="preserve">  </v>
      </c>
      <c r="V55" s="52"/>
    </row>
    <row r="56" spans="1:22" ht="15.75" x14ac:dyDescent="0.25">
      <c r="A56" s="220" t="str">
        <f>IF(BIODATA!A55="","", BIODATA!A55)</f>
        <v/>
      </c>
      <c r="B56" s="220" t="str">
        <f>IF(BIODATA!D55="","", BIODATA!D55)</f>
        <v/>
      </c>
      <c r="C56" s="221" t="str">
        <f>IF(BIODATA!E55="","", BIODATA!E55)</f>
        <v/>
      </c>
      <c r="D56" s="212"/>
      <c r="E56" s="212"/>
      <c r="F56" s="213"/>
      <c r="G56" s="213"/>
      <c r="H56" s="213"/>
      <c r="I56" s="213"/>
      <c r="J56" s="213"/>
      <c r="K56" s="214"/>
      <c r="L56" s="214"/>
      <c r="M56" s="214"/>
      <c r="N56" s="214"/>
      <c r="O56" s="214"/>
      <c r="P56" s="214"/>
      <c r="Q56" s="214"/>
      <c r="R56" s="214"/>
      <c r="S56" s="214"/>
      <c r="T56" s="214"/>
      <c r="U56" s="222" t="str">
        <f t="shared" si="1"/>
        <v xml:space="preserve">  </v>
      </c>
      <c r="V56" s="52"/>
    </row>
    <row r="57" spans="1:22" ht="15.75" x14ac:dyDescent="0.25">
      <c r="A57" s="220" t="str">
        <f>IF(BIODATA!A56="","", BIODATA!A56)</f>
        <v/>
      </c>
      <c r="B57" s="220" t="str">
        <f>IF(BIODATA!D56="","", BIODATA!D56)</f>
        <v/>
      </c>
      <c r="C57" s="221" t="str">
        <f>IF(BIODATA!E56="","", BIODATA!E56)</f>
        <v/>
      </c>
      <c r="D57" s="212"/>
      <c r="E57" s="212"/>
      <c r="F57" s="213"/>
      <c r="G57" s="213"/>
      <c r="H57" s="213"/>
      <c r="I57" s="213"/>
      <c r="J57" s="213"/>
      <c r="K57" s="214"/>
      <c r="L57" s="214"/>
      <c r="M57" s="214"/>
      <c r="N57" s="214"/>
      <c r="O57" s="214"/>
      <c r="P57" s="214"/>
      <c r="Q57" s="214"/>
      <c r="R57" s="214"/>
      <c r="S57" s="214"/>
      <c r="T57" s="214"/>
      <c r="U57" s="222" t="str">
        <f t="shared" si="1"/>
        <v xml:space="preserve">  </v>
      </c>
      <c r="V57" s="52"/>
    </row>
    <row r="58" spans="1:22" ht="15.75" x14ac:dyDescent="0.25">
      <c r="A58" s="220" t="str">
        <f>IF(BIODATA!A57="","", BIODATA!A57)</f>
        <v/>
      </c>
      <c r="B58" s="220" t="str">
        <f>IF(BIODATA!D57="","", BIODATA!D57)</f>
        <v/>
      </c>
      <c r="C58" s="221" t="str">
        <f>IF(BIODATA!E57="","", BIODATA!E57)</f>
        <v/>
      </c>
      <c r="D58" s="212"/>
      <c r="E58" s="212"/>
      <c r="F58" s="213"/>
      <c r="G58" s="213"/>
      <c r="H58" s="213"/>
      <c r="I58" s="213"/>
      <c r="J58" s="213"/>
      <c r="K58" s="214"/>
      <c r="L58" s="214"/>
      <c r="M58" s="214"/>
      <c r="N58" s="214"/>
      <c r="O58" s="214"/>
      <c r="P58" s="214"/>
      <c r="Q58" s="214"/>
      <c r="R58" s="214"/>
      <c r="S58" s="214"/>
      <c r="T58" s="214"/>
      <c r="U58" s="222" t="str">
        <f t="shared" si="1"/>
        <v xml:space="preserve">  </v>
      </c>
      <c r="V58" s="52"/>
    </row>
    <row r="59" spans="1:22" ht="15.75" x14ac:dyDescent="0.25">
      <c r="A59" s="220" t="str">
        <f>IF(BIODATA!A58="","", BIODATA!A58)</f>
        <v/>
      </c>
      <c r="B59" s="220" t="str">
        <f>IF(BIODATA!D58="","", BIODATA!D58)</f>
        <v/>
      </c>
      <c r="C59" s="221" t="str">
        <f>IF(BIODATA!E58="","", BIODATA!E58)</f>
        <v/>
      </c>
      <c r="D59" s="212"/>
      <c r="E59" s="212"/>
      <c r="F59" s="213"/>
      <c r="G59" s="213"/>
      <c r="H59" s="213"/>
      <c r="I59" s="213"/>
      <c r="J59" s="213"/>
      <c r="K59" s="214"/>
      <c r="L59" s="214"/>
      <c r="M59" s="214"/>
      <c r="N59" s="214"/>
      <c r="O59" s="214"/>
      <c r="P59" s="214"/>
      <c r="Q59" s="214"/>
      <c r="R59" s="214"/>
      <c r="S59" s="214"/>
      <c r="T59" s="214"/>
      <c r="U59" s="222" t="str">
        <f t="shared" si="1"/>
        <v xml:space="preserve">  </v>
      </c>
      <c r="V59" s="52"/>
    </row>
    <row r="60" spans="1:22" ht="15.75" x14ac:dyDescent="0.25">
      <c r="A60" s="220" t="str">
        <f>IF(BIODATA!A59="","", BIODATA!A59)</f>
        <v/>
      </c>
      <c r="B60" s="220" t="str">
        <f>IF(BIODATA!D59="","", BIODATA!D59)</f>
        <v/>
      </c>
      <c r="C60" s="221" t="str">
        <f>IF(BIODATA!E59="","", BIODATA!E59)</f>
        <v/>
      </c>
      <c r="D60" s="212"/>
      <c r="E60" s="212"/>
      <c r="F60" s="213"/>
      <c r="G60" s="213"/>
      <c r="H60" s="213"/>
      <c r="I60" s="213"/>
      <c r="J60" s="213"/>
      <c r="K60" s="214"/>
      <c r="L60" s="214"/>
      <c r="M60" s="214"/>
      <c r="N60" s="214"/>
      <c r="O60" s="214"/>
      <c r="P60" s="214"/>
      <c r="Q60" s="214"/>
      <c r="R60" s="214"/>
      <c r="S60" s="214"/>
      <c r="T60" s="214"/>
      <c r="U60" s="222" t="str">
        <f t="shared" si="1"/>
        <v xml:space="preserve">  </v>
      </c>
      <c r="V60" s="52"/>
    </row>
    <row r="61" spans="1:22" ht="15.75" x14ac:dyDescent="0.25">
      <c r="A61" s="220" t="str">
        <f>IF(BIODATA!A60="","", BIODATA!A60)</f>
        <v/>
      </c>
      <c r="B61" s="220" t="str">
        <f>IF(BIODATA!D60="","", BIODATA!D60)</f>
        <v/>
      </c>
      <c r="C61" s="221" t="str">
        <f>IF(BIODATA!E60="","", BIODATA!E60)</f>
        <v/>
      </c>
      <c r="D61" s="212"/>
      <c r="E61" s="212"/>
      <c r="F61" s="213"/>
      <c r="G61" s="213"/>
      <c r="H61" s="213"/>
      <c r="I61" s="213"/>
      <c r="J61" s="213"/>
      <c r="K61" s="214"/>
      <c r="L61" s="214"/>
      <c r="M61" s="214"/>
      <c r="N61" s="214"/>
      <c r="O61" s="214"/>
      <c r="P61" s="214"/>
      <c r="Q61" s="214"/>
      <c r="R61" s="214"/>
      <c r="S61" s="214"/>
      <c r="T61" s="214"/>
      <c r="U61" s="222" t="str">
        <f t="shared" si="1"/>
        <v xml:space="preserve">  </v>
      </c>
      <c r="V61" s="52"/>
    </row>
    <row r="62" spans="1:22" ht="15.75" x14ac:dyDescent="0.25">
      <c r="A62" s="220" t="str">
        <f>IF(BIODATA!A61="","", BIODATA!A61)</f>
        <v/>
      </c>
      <c r="B62" s="220" t="str">
        <f>IF(BIODATA!D61="","", BIODATA!D61)</f>
        <v/>
      </c>
      <c r="C62" s="221" t="str">
        <f>IF(BIODATA!E61="","", BIODATA!E61)</f>
        <v/>
      </c>
      <c r="D62" s="212"/>
      <c r="E62" s="212"/>
      <c r="F62" s="213"/>
      <c r="G62" s="213"/>
      <c r="H62" s="213"/>
      <c r="I62" s="213"/>
      <c r="J62" s="213"/>
      <c r="K62" s="214"/>
      <c r="L62" s="214"/>
      <c r="M62" s="214"/>
      <c r="N62" s="214"/>
      <c r="O62" s="214"/>
      <c r="P62" s="214"/>
      <c r="Q62" s="214"/>
      <c r="R62" s="214"/>
      <c r="S62" s="214"/>
      <c r="T62" s="214"/>
      <c r="U62" s="222" t="str">
        <f t="shared" si="1"/>
        <v xml:space="preserve">  </v>
      </c>
      <c r="V62" s="52"/>
    </row>
    <row r="63" spans="1:22" ht="15.75" x14ac:dyDescent="0.25">
      <c r="A63" s="220" t="str">
        <f>IF(BIODATA!A62="","", BIODATA!A62)</f>
        <v/>
      </c>
      <c r="B63" s="220" t="str">
        <f>IF(BIODATA!D62="","", BIODATA!D62)</f>
        <v/>
      </c>
      <c r="C63" s="221" t="str">
        <f>IF(BIODATA!E62="","", BIODATA!E62)</f>
        <v/>
      </c>
      <c r="D63" s="212"/>
      <c r="E63" s="212"/>
      <c r="F63" s="213"/>
      <c r="G63" s="213"/>
      <c r="H63" s="213"/>
      <c r="I63" s="213"/>
      <c r="J63" s="213"/>
      <c r="K63" s="214"/>
      <c r="L63" s="214"/>
      <c r="M63" s="214"/>
      <c r="N63" s="214"/>
      <c r="O63" s="214"/>
      <c r="P63" s="214"/>
      <c r="Q63" s="214"/>
      <c r="R63" s="214"/>
      <c r="S63" s="214"/>
      <c r="T63" s="214"/>
      <c r="U63" s="222" t="str">
        <f t="shared" si="1"/>
        <v xml:space="preserve">  </v>
      </c>
      <c r="V63" s="52"/>
    </row>
    <row r="64" spans="1:22" ht="15.75" x14ac:dyDescent="0.25">
      <c r="A64" s="220" t="str">
        <f>IF(BIODATA!A63="","", BIODATA!A63)</f>
        <v/>
      </c>
      <c r="B64" s="220" t="str">
        <f>IF(BIODATA!D63="","", BIODATA!D63)</f>
        <v/>
      </c>
      <c r="C64" s="221" t="str">
        <f>IF(BIODATA!E63="","", BIODATA!E63)</f>
        <v/>
      </c>
      <c r="D64" s="212"/>
      <c r="E64" s="212"/>
      <c r="F64" s="213"/>
      <c r="G64" s="213"/>
      <c r="H64" s="213"/>
      <c r="I64" s="213"/>
      <c r="J64" s="213"/>
      <c r="K64" s="214"/>
      <c r="L64" s="214"/>
      <c r="M64" s="214"/>
      <c r="N64" s="214"/>
      <c r="O64" s="214"/>
      <c r="P64" s="214"/>
      <c r="Q64" s="214"/>
      <c r="R64" s="214"/>
      <c r="S64" s="214"/>
      <c r="T64" s="214"/>
      <c r="U64" s="222" t="str">
        <f t="shared" si="1"/>
        <v xml:space="preserve">  </v>
      </c>
      <c r="V64" s="52"/>
    </row>
    <row r="65" spans="1:22" ht="15.75" x14ac:dyDescent="0.25">
      <c r="A65" s="220" t="str">
        <f>IF(BIODATA!A64="","", BIODATA!A64)</f>
        <v/>
      </c>
      <c r="B65" s="220" t="str">
        <f>IF(BIODATA!D64="","", BIODATA!D64)</f>
        <v/>
      </c>
      <c r="C65" s="221" t="str">
        <f>IF(BIODATA!E64="","", BIODATA!E64)</f>
        <v/>
      </c>
      <c r="D65" s="212"/>
      <c r="E65" s="212"/>
      <c r="F65" s="213"/>
      <c r="G65" s="213"/>
      <c r="H65" s="213"/>
      <c r="I65" s="213"/>
      <c r="J65" s="213"/>
      <c r="K65" s="214"/>
      <c r="L65" s="214"/>
      <c r="M65" s="214"/>
      <c r="N65" s="214"/>
      <c r="O65" s="214"/>
      <c r="P65" s="214"/>
      <c r="Q65" s="214"/>
      <c r="R65" s="214"/>
      <c r="S65" s="214"/>
      <c r="T65" s="214"/>
      <c r="U65" s="222" t="str">
        <f t="shared" si="1"/>
        <v xml:space="preserve">  </v>
      </c>
      <c r="V65" s="52"/>
    </row>
    <row r="66" spans="1:22" ht="15.75" x14ac:dyDescent="0.25">
      <c r="A66" s="220" t="str">
        <f>IF(BIODATA!A65="","", BIODATA!A65)</f>
        <v/>
      </c>
      <c r="B66" s="220" t="str">
        <f>IF(BIODATA!D65="","", BIODATA!D65)</f>
        <v/>
      </c>
      <c r="C66" s="221" t="str">
        <f>IF(BIODATA!E65="","", BIODATA!E65)</f>
        <v/>
      </c>
      <c r="D66" s="212"/>
      <c r="E66" s="212"/>
      <c r="F66" s="213"/>
      <c r="G66" s="213"/>
      <c r="H66" s="213"/>
      <c r="I66" s="213"/>
      <c r="J66" s="213"/>
      <c r="K66" s="214"/>
      <c r="L66" s="214"/>
      <c r="M66" s="214"/>
      <c r="N66" s="214"/>
      <c r="O66" s="214"/>
      <c r="P66" s="214"/>
      <c r="Q66" s="214"/>
      <c r="R66" s="214"/>
      <c r="S66" s="214"/>
      <c r="T66" s="214"/>
      <c r="U66" s="222" t="str">
        <f t="shared" si="1"/>
        <v xml:space="preserve">  </v>
      </c>
      <c r="V66" s="52"/>
    </row>
    <row r="67" spans="1:22" ht="15.75" x14ac:dyDescent="0.25">
      <c r="A67" s="220" t="str">
        <f>IF(BIODATA!A66="","", BIODATA!A66)</f>
        <v/>
      </c>
      <c r="B67" s="220" t="str">
        <f>IF(BIODATA!D66="","", BIODATA!D66)</f>
        <v/>
      </c>
      <c r="C67" s="221" t="str">
        <f>IF(BIODATA!E66="","", BIODATA!E66)</f>
        <v/>
      </c>
      <c r="D67" s="212"/>
      <c r="E67" s="212"/>
      <c r="F67" s="213"/>
      <c r="G67" s="213"/>
      <c r="H67" s="213"/>
      <c r="I67" s="213"/>
      <c r="J67" s="213"/>
      <c r="K67" s="214"/>
      <c r="L67" s="214"/>
      <c r="M67" s="214"/>
      <c r="N67" s="214"/>
      <c r="O67" s="214"/>
      <c r="P67" s="214"/>
      <c r="Q67" s="214"/>
      <c r="R67" s="214"/>
      <c r="S67" s="214"/>
      <c r="T67" s="214"/>
      <c r="U67" s="222" t="str">
        <f t="shared" si="1"/>
        <v xml:space="preserve">  </v>
      </c>
      <c r="V67" s="52"/>
    </row>
    <row r="68" spans="1:22" ht="15.75" x14ac:dyDescent="0.25">
      <c r="A68" s="220" t="str">
        <f>IF(BIODATA!A67="","", BIODATA!A67)</f>
        <v/>
      </c>
      <c r="B68" s="220" t="str">
        <f>IF(BIODATA!D67="","", BIODATA!D67)</f>
        <v/>
      </c>
      <c r="C68" s="221" t="str">
        <f>IF(BIODATA!E67="","", BIODATA!E67)</f>
        <v/>
      </c>
      <c r="D68" s="212"/>
      <c r="E68" s="212"/>
      <c r="F68" s="213"/>
      <c r="G68" s="213"/>
      <c r="H68" s="213"/>
      <c r="I68" s="213"/>
      <c r="J68" s="213"/>
      <c r="K68" s="214"/>
      <c r="L68" s="214"/>
      <c r="M68" s="214"/>
      <c r="N68" s="214"/>
      <c r="O68" s="214"/>
      <c r="P68" s="214"/>
      <c r="Q68" s="214"/>
      <c r="R68" s="214"/>
      <c r="S68" s="214"/>
      <c r="T68" s="214"/>
      <c r="U68" s="222" t="str">
        <f t="shared" si="1"/>
        <v xml:space="preserve">  </v>
      </c>
      <c r="V68" s="52"/>
    </row>
    <row r="69" spans="1:22" ht="15.75" x14ac:dyDescent="0.25">
      <c r="A69" s="220" t="str">
        <f>IF(BIODATA!A68="","", BIODATA!A68)</f>
        <v/>
      </c>
      <c r="B69" s="220" t="str">
        <f>IF(BIODATA!D68="","", BIODATA!D68)</f>
        <v/>
      </c>
      <c r="C69" s="221" t="str">
        <f>IF(BIODATA!E68="","", BIODATA!E68)</f>
        <v/>
      </c>
      <c r="D69" s="212"/>
      <c r="E69" s="212"/>
      <c r="F69" s="213"/>
      <c r="G69" s="213"/>
      <c r="H69" s="213"/>
      <c r="I69" s="213"/>
      <c r="J69" s="213"/>
      <c r="K69" s="214"/>
      <c r="L69" s="214"/>
      <c r="M69" s="214"/>
      <c r="N69" s="214"/>
      <c r="O69" s="214"/>
      <c r="P69" s="214"/>
      <c r="Q69" s="214"/>
      <c r="R69" s="214"/>
      <c r="S69" s="214"/>
      <c r="T69" s="214"/>
      <c r="U69" s="222" t="str">
        <f t="shared" si="1"/>
        <v xml:space="preserve">  </v>
      </c>
      <c r="V69" s="52"/>
    </row>
    <row r="70" spans="1:22" ht="15.75" x14ac:dyDescent="0.25">
      <c r="A70" s="220" t="str">
        <f>IF(BIODATA!A69="","", BIODATA!A69)</f>
        <v/>
      </c>
      <c r="B70" s="220" t="str">
        <f>IF(BIODATA!D69="","", BIODATA!D69)</f>
        <v/>
      </c>
      <c r="C70" s="221" t="str">
        <f>IF(BIODATA!E69="","", BIODATA!E69)</f>
        <v/>
      </c>
      <c r="D70" s="212"/>
      <c r="E70" s="212"/>
      <c r="F70" s="213"/>
      <c r="G70" s="213"/>
      <c r="H70" s="213"/>
      <c r="I70" s="213"/>
      <c r="J70" s="213"/>
      <c r="K70" s="214"/>
      <c r="L70" s="214"/>
      <c r="M70" s="214"/>
      <c r="N70" s="214"/>
      <c r="O70" s="214"/>
      <c r="P70" s="214"/>
      <c r="Q70" s="214"/>
      <c r="R70" s="214"/>
      <c r="S70" s="214"/>
      <c r="T70" s="214"/>
      <c r="U70" s="222" t="str">
        <f t="shared" si="1"/>
        <v xml:space="preserve">  </v>
      </c>
      <c r="V70" s="52"/>
    </row>
    <row r="71" spans="1:22" ht="15.75" x14ac:dyDescent="0.25">
      <c r="A71" s="220" t="str">
        <f>IF(BIODATA!A70="","", BIODATA!A70)</f>
        <v/>
      </c>
      <c r="B71" s="220" t="str">
        <f>IF(BIODATA!D70="","", BIODATA!D70)</f>
        <v/>
      </c>
      <c r="C71" s="221" t="str">
        <f>IF(BIODATA!E70="","", BIODATA!E70)</f>
        <v/>
      </c>
      <c r="D71" s="212"/>
      <c r="E71" s="212"/>
      <c r="F71" s="213"/>
      <c r="G71" s="213"/>
      <c r="H71" s="213"/>
      <c r="I71" s="213"/>
      <c r="J71" s="213"/>
      <c r="K71" s="214"/>
      <c r="L71" s="214"/>
      <c r="M71" s="214"/>
      <c r="N71" s="214"/>
      <c r="O71" s="214"/>
      <c r="P71" s="214"/>
      <c r="Q71" s="214"/>
      <c r="R71" s="214"/>
      <c r="S71" s="214"/>
      <c r="T71" s="214"/>
      <c r="U71" s="222" t="str">
        <f t="shared" ref="U71:U102" si="2">IFERROR(AVERAGE(D71:T71),"  ")</f>
        <v xml:space="preserve">  </v>
      </c>
      <c r="V71" s="52"/>
    </row>
    <row r="72" spans="1:22" ht="15.75" x14ac:dyDescent="0.25">
      <c r="A72" s="220" t="str">
        <f>IF(BIODATA!A71="","", BIODATA!A71)</f>
        <v/>
      </c>
      <c r="B72" s="220" t="str">
        <f>IF(BIODATA!D71="","", BIODATA!D71)</f>
        <v/>
      </c>
      <c r="C72" s="221" t="str">
        <f>IF(BIODATA!E71="","", BIODATA!E71)</f>
        <v/>
      </c>
      <c r="D72" s="212"/>
      <c r="E72" s="212"/>
      <c r="F72" s="213"/>
      <c r="G72" s="213"/>
      <c r="H72" s="213"/>
      <c r="I72" s="213"/>
      <c r="J72" s="213"/>
      <c r="K72" s="214"/>
      <c r="L72" s="214"/>
      <c r="M72" s="214"/>
      <c r="N72" s="214"/>
      <c r="O72" s="214"/>
      <c r="P72" s="214"/>
      <c r="Q72" s="214"/>
      <c r="R72" s="214"/>
      <c r="S72" s="214"/>
      <c r="T72" s="214"/>
      <c r="U72" s="222" t="str">
        <f t="shared" si="2"/>
        <v xml:space="preserve">  </v>
      </c>
      <c r="V72" s="52"/>
    </row>
    <row r="73" spans="1:22" ht="15.75" x14ac:dyDescent="0.25">
      <c r="A73" s="220" t="str">
        <f>IF(BIODATA!A72="","", BIODATA!A72)</f>
        <v/>
      </c>
      <c r="B73" s="220" t="str">
        <f>IF(BIODATA!D72="","", BIODATA!D72)</f>
        <v/>
      </c>
      <c r="C73" s="221" t="str">
        <f>IF(BIODATA!E72="","", BIODATA!E72)</f>
        <v/>
      </c>
      <c r="D73" s="212"/>
      <c r="E73" s="212"/>
      <c r="F73" s="213"/>
      <c r="G73" s="213"/>
      <c r="H73" s="213"/>
      <c r="I73" s="213"/>
      <c r="J73" s="213"/>
      <c r="K73" s="214"/>
      <c r="L73" s="214"/>
      <c r="M73" s="214"/>
      <c r="N73" s="214"/>
      <c r="O73" s="214"/>
      <c r="P73" s="214"/>
      <c r="Q73" s="214"/>
      <c r="R73" s="214"/>
      <c r="S73" s="214"/>
      <c r="T73" s="214"/>
      <c r="U73" s="222" t="str">
        <f t="shared" si="2"/>
        <v xml:space="preserve">  </v>
      </c>
      <c r="V73" s="52"/>
    </row>
    <row r="74" spans="1:22" ht="15.75" x14ac:dyDescent="0.25">
      <c r="A74" s="220" t="str">
        <f>IF(BIODATA!A73="","", BIODATA!A73)</f>
        <v/>
      </c>
      <c r="B74" s="220" t="str">
        <f>IF(BIODATA!D73="","", BIODATA!D73)</f>
        <v/>
      </c>
      <c r="C74" s="221" t="str">
        <f>IF(BIODATA!E73="","", BIODATA!E73)</f>
        <v/>
      </c>
      <c r="D74" s="212"/>
      <c r="E74" s="212"/>
      <c r="F74" s="213"/>
      <c r="G74" s="213"/>
      <c r="H74" s="213"/>
      <c r="I74" s="213"/>
      <c r="J74" s="213"/>
      <c r="K74" s="214"/>
      <c r="L74" s="214"/>
      <c r="M74" s="214"/>
      <c r="N74" s="214"/>
      <c r="O74" s="214"/>
      <c r="P74" s="214"/>
      <c r="Q74" s="214"/>
      <c r="R74" s="214"/>
      <c r="S74" s="214"/>
      <c r="T74" s="214"/>
      <c r="U74" s="222" t="str">
        <f t="shared" si="2"/>
        <v xml:space="preserve">  </v>
      </c>
      <c r="V74" s="52"/>
    </row>
    <row r="75" spans="1:22" ht="15.75" x14ac:dyDescent="0.25">
      <c r="A75" s="220" t="str">
        <f>IF(BIODATA!A74="","", BIODATA!A74)</f>
        <v/>
      </c>
      <c r="B75" s="220" t="str">
        <f>IF(BIODATA!D74="","", BIODATA!D74)</f>
        <v/>
      </c>
      <c r="C75" s="221" t="str">
        <f>IF(BIODATA!E74="","", BIODATA!E74)</f>
        <v/>
      </c>
      <c r="D75" s="212"/>
      <c r="E75" s="212"/>
      <c r="F75" s="213"/>
      <c r="G75" s="213"/>
      <c r="H75" s="213"/>
      <c r="I75" s="213"/>
      <c r="J75" s="213"/>
      <c r="K75" s="214"/>
      <c r="L75" s="214"/>
      <c r="M75" s="214"/>
      <c r="N75" s="214"/>
      <c r="O75" s="214"/>
      <c r="P75" s="214"/>
      <c r="Q75" s="214"/>
      <c r="R75" s="214"/>
      <c r="S75" s="214"/>
      <c r="T75" s="214"/>
      <c r="U75" s="222" t="str">
        <f t="shared" si="2"/>
        <v xml:space="preserve">  </v>
      </c>
      <c r="V75" s="52"/>
    </row>
    <row r="76" spans="1:22" ht="15.75" x14ac:dyDescent="0.25">
      <c r="A76" s="220" t="str">
        <f>IF(BIODATA!A75="","", BIODATA!A75)</f>
        <v/>
      </c>
      <c r="B76" s="220" t="str">
        <f>IF(BIODATA!D75="","", BIODATA!D75)</f>
        <v/>
      </c>
      <c r="C76" s="221" t="str">
        <f>IF(BIODATA!E75="","", BIODATA!E75)</f>
        <v/>
      </c>
      <c r="D76" s="212"/>
      <c r="E76" s="212"/>
      <c r="F76" s="213"/>
      <c r="G76" s="213"/>
      <c r="H76" s="213"/>
      <c r="I76" s="213"/>
      <c r="J76" s="213"/>
      <c r="K76" s="214"/>
      <c r="L76" s="214"/>
      <c r="M76" s="214"/>
      <c r="N76" s="214"/>
      <c r="O76" s="214"/>
      <c r="P76" s="214"/>
      <c r="Q76" s="214"/>
      <c r="R76" s="214"/>
      <c r="S76" s="214"/>
      <c r="T76" s="214"/>
      <c r="U76" s="222" t="str">
        <f t="shared" si="2"/>
        <v xml:space="preserve">  </v>
      </c>
      <c r="V76" s="52"/>
    </row>
    <row r="77" spans="1:22" ht="15.75" x14ac:dyDescent="0.25">
      <c r="A77" s="220" t="str">
        <f>IF(BIODATA!A76="","", BIODATA!A76)</f>
        <v/>
      </c>
      <c r="B77" s="220" t="str">
        <f>IF(BIODATA!D76="","", BIODATA!D76)</f>
        <v/>
      </c>
      <c r="C77" s="221" t="str">
        <f>IF(BIODATA!E76="","", BIODATA!E76)</f>
        <v/>
      </c>
      <c r="D77" s="212"/>
      <c r="E77" s="212"/>
      <c r="F77" s="213"/>
      <c r="G77" s="213"/>
      <c r="H77" s="213"/>
      <c r="I77" s="213"/>
      <c r="J77" s="213"/>
      <c r="K77" s="214"/>
      <c r="L77" s="214"/>
      <c r="M77" s="214"/>
      <c r="N77" s="214"/>
      <c r="O77" s="214"/>
      <c r="P77" s="214"/>
      <c r="Q77" s="214"/>
      <c r="R77" s="214"/>
      <c r="S77" s="214"/>
      <c r="T77" s="214"/>
      <c r="U77" s="222" t="str">
        <f t="shared" si="2"/>
        <v xml:space="preserve">  </v>
      </c>
      <c r="V77" s="52"/>
    </row>
    <row r="78" spans="1:22" ht="15.75" x14ac:dyDescent="0.25">
      <c r="A78" s="220" t="str">
        <f>IF(BIODATA!A77="","", BIODATA!A77)</f>
        <v/>
      </c>
      <c r="B78" s="220" t="str">
        <f>IF(BIODATA!D77="","", BIODATA!D77)</f>
        <v/>
      </c>
      <c r="C78" s="221" t="str">
        <f>IF(BIODATA!E77="","", BIODATA!E77)</f>
        <v/>
      </c>
      <c r="D78" s="212"/>
      <c r="E78" s="212"/>
      <c r="F78" s="213"/>
      <c r="G78" s="213"/>
      <c r="H78" s="213"/>
      <c r="I78" s="213"/>
      <c r="J78" s="213"/>
      <c r="K78" s="214"/>
      <c r="L78" s="214"/>
      <c r="M78" s="214"/>
      <c r="N78" s="214"/>
      <c r="O78" s="214"/>
      <c r="P78" s="214"/>
      <c r="Q78" s="214"/>
      <c r="R78" s="214"/>
      <c r="S78" s="214"/>
      <c r="T78" s="214"/>
      <c r="U78" s="222" t="str">
        <f t="shared" si="2"/>
        <v xml:space="preserve">  </v>
      </c>
      <c r="V78" s="52"/>
    </row>
    <row r="79" spans="1:22" ht="15.75" x14ac:dyDescent="0.25">
      <c r="A79" s="220" t="str">
        <f>IF(BIODATA!A78="","", BIODATA!A78)</f>
        <v/>
      </c>
      <c r="B79" s="220" t="str">
        <f>IF(BIODATA!D78="","", BIODATA!D78)</f>
        <v/>
      </c>
      <c r="C79" s="221" t="str">
        <f>IF(BIODATA!E78="","", BIODATA!E78)</f>
        <v/>
      </c>
      <c r="D79" s="212"/>
      <c r="E79" s="212"/>
      <c r="F79" s="213"/>
      <c r="G79" s="213"/>
      <c r="H79" s="213"/>
      <c r="I79" s="213"/>
      <c r="J79" s="213"/>
      <c r="K79" s="214"/>
      <c r="L79" s="214"/>
      <c r="M79" s="214"/>
      <c r="N79" s="214"/>
      <c r="O79" s="214"/>
      <c r="P79" s="214"/>
      <c r="Q79" s="214"/>
      <c r="R79" s="214"/>
      <c r="S79" s="214"/>
      <c r="T79" s="214"/>
      <c r="U79" s="222" t="str">
        <f t="shared" si="2"/>
        <v xml:space="preserve">  </v>
      </c>
      <c r="V79" s="52"/>
    </row>
    <row r="80" spans="1:22" ht="15.75" x14ac:dyDescent="0.25">
      <c r="A80" s="220" t="str">
        <f>IF(BIODATA!A79="","", BIODATA!A79)</f>
        <v/>
      </c>
      <c r="B80" s="220" t="str">
        <f>IF(BIODATA!D79="","", BIODATA!D79)</f>
        <v/>
      </c>
      <c r="C80" s="221" t="str">
        <f>IF(BIODATA!E79="","", BIODATA!E79)</f>
        <v/>
      </c>
      <c r="D80" s="212"/>
      <c r="E80" s="212"/>
      <c r="F80" s="213"/>
      <c r="G80" s="213"/>
      <c r="H80" s="213"/>
      <c r="I80" s="213"/>
      <c r="J80" s="213"/>
      <c r="K80" s="214"/>
      <c r="L80" s="214"/>
      <c r="M80" s="214"/>
      <c r="N80" s="214"/>
      <c r="O80" s="214"/>
      <c r="P80" s="214"/>
      <c r="Q80" s="214"/>
      <c r="R80" s="214"/>
      <c r="S80" s="214"/>
      <c r="T80" s="214"/>
      <c r="U80" s="222" t="str">
        <f t="shared" si="2"/>
        <v xml:space="preserve">  </v>
      </c>
      <c r="V80" s="52"/>
    </row>
    <row r="81" spans="1:22" ht="15.75" x14ac:dyDescent="0.25">
      <c r="A81" s="220" t="str">
        <f>IF(BIODATA!A80="","", BIODATA!A80)</f>
        <v/>
      </c>
      <c r="B81" s="220" t="str">
        <f>IF(BIODATA!D80="","", BIODATA!D80)</f>
        <v/>
      </c>
      <c r="C81" s="221" t="str">
        <f>IF(BIODATA!E80="","", BIODATA!E80)</f>
        <v/>
      </c>
      <c r="D81" s="212"/>
      <c r="E81" s="212"/>
      <c r="F81" s="213"/>
      <c r="G81" s="213"/>
      <c r="H81" s="213"/>
      <c r="I81" s="213"/>
      <c r="J81" s="213"/>
      <c r="K81" s="214"/>
      <c r="L81" s="214"/>
      <c r="M81" s="214"/>
      <c r="N81" s="214"/>
      <c r="O81" s="214"/>
      <c r="P81" s="214"/>
      <c r="Q81" s="214"/>
      <c r="R81" s="214"/>
      <c r="S81" s="214"/>
      <c r="T81" s="214"/>
      <c r="U81" s="222" t="str">
        <f t="shared" si="2"/>
        <v xml:space="preserve">  </v>
      </c>
      <c r="V81" s="52"/>
    </row>
    <row r="82" spans="1:22" ht="15.75" x14ac:dyDescent="0.25">
      <c r="A82" s="220" t="str">
        <f>IF(BIODATA!A81="","", BIODATA!A81)</f>
        <v/>
      </c>
      <c r="B82" s="220" t="str">
        <f>IF(BIODATA!D81="","", BIODATA!D81)</f>
        <v/>
      </c>
      <c r="C82" s="221" t="str">
        <f>IF(BIODATA!E81="","", BIODATA!E81)</f>
        <v/>
      </c>
      <c r="D82" s="212"/>
      <c r="E82" s="212"/>
      <c r="F82" s="213"/>
      <c r="G82" s="213"/>
      <c r="H82" s="213"/>
      <c r="I82" s="213"/>
      <c r="J82" s="213"/>
      <c r="K82" s="214"/>
      <c r="L82" s="214"/>
      <c r="M82" s="214"/>
      <c r="N82" s="214"/>
      <c r="O82" s="214"/>
      <c r="P82" s="214"/>
      <c r="Q82" s="214"/>
      <c r="R82" s="214"/>
      <c r="S82" s="214"/>
      <c r="T82" s="214"/>
      <c r="U82" s="222" t="str">
        <f t="shared" si="2"/>
        <v xml:space="preserve">  </v>
      </c>
      <c r="V82" s="52"/>
    </row>
    <row r="83" spans="1:22" ht="15.75" x14ac:dyDescent="0.25">
      <c r="A83" s="220" t="str">
        <f>IF(BIODATA!A82="","", BIODATA!A82)</f>
        <v/>
      </c>
      <c r="B83" s="220" t="str">
        <f>IF(BIODATA!D82="","", BIODATA!D82)</f>
        <v/>
      </c>
      <c r="C83" s="221" t="str">
        <f>IF(BIODATA!E82="","", BIODATA!E82)</f>
        <v/>
      </c>
      <c r="D83" s="212"/>
      <c r="E83" s="212"/>
      <c r="F83" s="213"/>
      <c r="G83" s="213"/>
      <c r="H83" s="213"/>
      <c r="I83" s="213"/>
      <c r="J83" s="213"/>
      <c r="K83" s="214"/>
      <c r="L83" s="214"/>
      <c r="M83" s="214"/>
      <c r="N83" s="214"/>
      <c r="O83" s="214"/>
      <c r="P83" s="214"/>
      <c r="Q83" s="214"/>
      <c r="R83" s="214"/>
      <c r="S83" s="214"/>
      <c r="T83" s="214"/>
      <c r="U83" s="222" t="str">
        <f t="shared" si="2"/>
        <v xml:space="preserve">  </v>
      </c>
      <c r="V83" s="52"/>
    </row>
    <row r="84" spans="1:22" ht="15.75" x14ac:dyDescent="0.25">
      <c r="A84" s="220" t="str">
        <f>IF(BIODATA!A83="","", BIODATA!A83)</f>
        <v/>
      </c>
      <c r="B84" s="220" t="str">
        <f>IF(BIODATA!D83="","", BIODATA!D83)</f>
        <v/>
      </c>
      <c r="C84" s="221" t="str">
        <f>IF(BIODATA!E83="","", BIODATA!E83)</f>
        <v/>
      </c>
      <c r="D84" s="212"/>
      <c r="E84" s="212"/>
      <c r="F84" s="213"/>
      <c r="G84" s="213"/>
      <c r="H84" s="213"/>
      <c r="I84" s="213"/>
      <c r="J84" s="213"/>
      <c r="K84" s="214"/>
      <c r="L84" s="214"/>
      <c r="M84" s="214"/>
      <c r="N84" s="214"/>
      <c r="O84" s="214"/>
      <c r="P84" s="214"/>
      <c r="Q84" s="214"/>
      <c r="R84" s="214"/>
      <c r="S84" s="214"/>
      <c r="T84" s="214"/>
      <c r="U84" s="222" t="str">
        <f t="shared" si="2"/>
        <v xml:space="preserve">  </v>
      </c>
      <c r="V84" s="52"/>
    </row>
    <row r="85" spans="1:22" ht="15.75" x14ac:dyDescent="0.25">
      <c r="A85" s="220" t="str">
        <f>IF(BIODATA!A84="","", BIODATA!A84)</f>
        <v/>
      </c>
      <c r="B85" s="220" t="str">
        <f>IF(BIODATA!D84="","", BIODATA!D84)</f>
        <v/>
      </c>
      <c r="C85" s="221" t="str">
        <f>IF(BIODATA!E84="","", BIODATA!E84)</f>
        <v/>
      </c>
      <c r="D85" s="212"/>
      <c r="E85" s="212"/>
      <c r="F85" s="213"/>
      <c r="G85" s="213"/>
      <c r="H85" s="213"/>
      <c r="I85" s="213"/>
      <c r="J85" s="213"/>
      <c r="K85" s="214"/>
      <c r="L85" s="214"/>
      <c r="M85" s="214"/>
      <c r="N85" s="214"/>
      <c r="O85" s="214"/>
      <c r="P85" s="214"/>
      <c r="Q85" s="214"/>
      <c r="R85" s="214"/>
      <c r="S85" s="214"/>
      <c r="T85" s="214"/>
      <c r="U85" s="222" t="str">
        <f t="shared" si="2"/>
        <v xml:space="preserve">  </v>
      </c>
      <c r="V85" s="52"/>
    </row>
    <row r="86" spans="1:22" ht="15.75" x14ac:dyDescent="0.25">
      <c r="A86" s="220" t="str">
        <f>IF(BIODATA!A85="","", BIODATA!A85)</f>
        <v/>
      </c>
      <c r="B86" s="220" t="str">
        <f>IF(BIODATA!D85="","", BIODATA!D85)</f>
        <v/>
      </c>
      <c r="C86" s="221" t="str">
        <f>IF(BIODATA!E85="","", BIODATA!E85)</f>
        <v/>
      </c>
      <c r="D86" s="212"/>
      <c r="E86" s="212"/>
      <c r="F86" s="213"/>
      <c r="G86" s="213"/>
      <c r="H86" s="213"/>
      <c r="I86" s="213"/>
      <c r="J86" s="213"/>
      <c r="K86" s="214"/>
      <c r="L86" s="214"/>
      <c r="M86" s="214"/>
      <c r="N86" s="214"/>
      <c r="O86" s="214"/>
      <c r="P86" s="214"/>
      <c r="Q86" s="214"/>
      <c r="R86" s="214"/>
      <c r="S86" s="214"/>
      <c r="T86" s="214"/>
      <c r="U86" s="222" t="str">
        <f t="shared" si="2"/>
        <v xml:space="preserve">  </v>
      </c>
      <c r="V86" s="52"/>
    </row>
    <row r="87" spans="1:22" ht="15.75" x14ac:dyDescent="0.25">
      <c r="A87" s="220" t="str">
        <f>IF(BIODATA!A86="","", BIODATA!A86)</f>
        <v/>
      </c>
      <c r="B87" s="220" t="str">
        <f>IF(BIODATA!D86="","", BIODATA!D86)</f>
        <v/>
      </c>
      <c r="C87" s="221" t="str">
        <f>IF(BIODATA!E86="","", BIODATA!E86)</f>
        <v/>
      </c>
      <c r="D87" s="212"/>
      <c r="E87" s="212"/>
      <c r="F87" s="213"/>
      <c r="G87" s="213"/>
      <c r="H87" s="213"/>
      <c r="I87" s="213"/>
      <c r="J87" s="213"/>
      <c r="K87" s="214"/>
      <c r="L87" s="214"/>
      <c r="M87" s="214"/>
      <c r="N87" s="214"/>
      <c r="O87" s="214"/>
      <c r="P87" s="214"/>
      <c r="Q87" s="214"/>
      <c r="R87" s="214"/>
      <c r="S87" s="214"/>
      <c r="T87" s="214"/>
      <c r="U87" s="222" t="str">
        <f t="shared" si="2"/>
        <v xml:space="preserve">  </v>
      </c>
      <c r="V87" s="52"/>
    </row>
    <row r="88" spans="1:22" ht="15.75" x14ac:dyDescent="0.25">
      <c r="A88" s="220" t="str">
        <f>IF(BIODATA!A87="","", BIODATA!A87)</f>
        <v/>
      </c>
      <c r="B88" s="220" t="str">
        <f>IF(BIODATA!D87="","", BIODATA!D87)</f>
        <v/>
      </c>
      <c r="C88" s="221" t="str">
        <f>IF(BIODATA!E87="","", BIODATA!E87)</f>
        <v/>
      </c>
      <c r="D88" s="212"/>
      <c r="E88" s="212"/>
      <c r="F88" s="213"/>
      <c r="G88" s="213"/>
      <c r="H88" s="213"/>
      <c r="I88" s="213"/>
      <c r="J88" s="213"/>
      <c r="K88" s="214"/>
      <c r="L88" s="214"/>
      <c r="M88" s="214"/>
      <c r="N88" s="214"/>
      <c r="O88" s="214"/>
      <c r="P88" s="214"/>
      <c r="Q88" s="214"/>
      <c r="R88" s="214"/>
      <c r="S88" s="214"/>
      <c r="T88" s="214"/>
      <c r="U88" s="222" t="str">
        <f t="shared" si="2"/>
        <v xml:space="preserve">  </v>
      </c>
      <c r="V88" s="52"/>
    </row>
    <row r="89" spans="1:22" ht="15.75" x14ac:dyDescent="0.25">
      <c r="A89" s="220" t="str">
        <f>IF(BIODATA!A88="","", BIODATA!A88)</f>
        <v/>
      </c>
      <c r="B89" s="220" t="str">
        <f>IF(BIODATA!D88="","", BIODATA!D88)</f>
        <v/>
      </c>
      <c r="C89" s="221" t="str">
        <f>IF(BIODATA!E88="","", BIODATA!E88)</f>
        <v/>
      </c>
      <c r="D89" s="212"/>
      <c r="E89" s="212"/>
      <c r="F89" s="213"/>
      <c r="G89" s="213"/>
      <c r="H89" s="213"/>
      <c r="I89" s="213"/>
      <c r="J89" s="213"/>
      <c r="K89" s="214"/>
      <c r="L89" s="214"/>
      <c r="M89" s="214"/>
      <c r="N89" s="214"/>
      <c r="O89" s="214"/>
      <c r="P89" s="214"/>
      <c r="Q89" s="214"/>
      <c r="R89" s="214"/>
      <c r="S89" s="214"/>
      <c r="T89" s="214"/>
      <c r="U89" s="222" t="str">
        <f t="shared" si="2"/>
        <v xml:space="preserve">  </v>
      </c>
      <c r="V89" s="52"/>
    </row>
    <row r="90" spans="1:22" ht="15.75" x14ac:dyDescent="0.25">
      <c r="A90" s="220" t="str">
        <f>IF(BIODATA!A89="","", BIODATA!A89)</f>
        <v/>
      </c>
      <c r="B90" s="220" t="str">
        <f>IF(BIODATA!D89="","", BIODATA!D89)</f>
        <v/>
      </c>
      <c r="C90" s="221" t="str">
        <f>IF(BIODATA!E89="","", BIODATA!E89)</f>
        <v/>
      </c>
      <c r="D90" s="212"/>
      <c r="E90" s="212"/>
      <c r="F90" s="213"/>
      <c r="G90" s="213"/>
      <c r="H90" s="213"/>
      <c r="I90" s="213"/>
      <c r="J90" s="213"/>
      <c r="K90" s="214"/>
      <c r="L90" s="214"/>
      <c r="M90" s="214"/>
      <c r="N90" s="214"/>
      <c r="O90" s="214"/>
      <c r="P90" s="214"/>
      <c r="Q90" s="214"/>
      <c r="R90" s="214"/>
      <c r="S90" s="214"/>
      <c r="T90" s="214"/>
      <c r="U90" s="222" t="str">
        <f t="shared" si="2"/>
        <v xml:space="preserve">  </v>
      </c>
      <c r="V90" s="52"/>
    </row>
    <row r="91" spans="1:22" ht="15.75" x14ac:dyDescent="0.25">
      <c r="A91" s="220" t="str">
        <f>IF(BIODATA!A90="","", BIODATA!A90)</f>
        <v/>
      </c>
      <c r="B91" s="220" t="str">
        <f>IF(BIODATA!D90="","", BIODATA!D90)</f>
        <v/>
      </c>
      <c r="C91" s="221" t="str">
        <f>IF(BIODATA!E90="","", BIODATA!E90)</f>
        <v/>
      </c>
      <c r="D91" s="212"/>
      <c r="E91" s="212"/>
      <c r="F91" s="213"/>
      <c r="G91" s="213"/>
      <c r="H91" s="213"/>
      <c r="I91" s="213"/>
      <c r="J91" s="213"/>
      <c r="K91" s="214"/>
      <c r="L91" s="214"/>
      <c r="M91" s="214"/>
      <c r="N91" s="214"/>
      <c r="O91" s="214"/>
      <c r="P91" s="214"/>
      <c r="Q91" s="214"/>
      <c r="R91" s="214"/>
      <c r="S91" s="214"/>
      <c r="T91" s="214"/>
      <c r="U91" s="222" t="str">
        <f t="shared" si="2"/>
        <v xml:space="preserve">  </v>
      </c>
      <c r="V91" s="52"/>
    </row>
    <row r="92" spans="1:22" ht="15.75" x14ac:dyDescent="0.25">
      <c r="A92" s="220" t="str">
        <f>IF(BIODATA!A91="","", BIODATA!A91)</f>
        <v/>
      </c>
      <c r="B92" s="220" t="str">
        <f>IF(BIODATA!D91="","", BIODATA!D91)</f>
        <v/>
      </c>
      <c r="C92" s="221" t="str">
        <f>IF(BIODATA!E91="","", BIODATA!E91)</f>
        <v/>
      </c>
      <c r="D92" s="212"/>
      <c r="E92" s="212"/>
      <c r="F92" s="213"/>
      <c r="G92" s="213"/>
      <c r="H92" s="213"/>
      <c r="I92" s="213"/>
      <c r="J92" s="213"/>
      <c r="K92" s="214"/>
      <c r="L92" s="214"/>
      <c r="M92" s="214"/>
      <c r="N92" s="214"/>
      <c r="O92" s="214"/>
      <c r="P92" s="214"/>
      <c r="Q92" s="214"/>
      <c r="R92" s="214"/>
      <c r="S92" s="214"/>
      <c r="T92" s="214"/>
      <c r="U92" s="222" t="str">
        <f t="shared" si="2"/>
        <v xml:space="preserve">  </v>
      </c>
      <c r="V92" s="52"/>
    </row>
    <row r="93" spans="1:22" ht="15.75" x14ac:dyDescent="0.25">
      <c r="A93" s="220" t="str">
        <f>IF(BIODATA!A92="","", BIODATA!A92)</f>
        <v/>
      </c>
      <c r="B93" s="220" t="str">
        <f>IF(BIODATA!D92="","", BIODATA!D92)</f>
        <v/>
      </c>
      <c r="C93" s="221" t="str">
        <f>IF(BIODATA!E92="","", BIODATA!E92)</f>
        <v/>
      </c>
      <c r="D93" s="212"/>
      <c r="E93" s="212"/>
      <c r="F93" s="213"/>
      <c r="G93" s="213"/>
      <c r="H93" s="213"/>
      <c r="I93" s="213"/>
      <c r="J93" s="213"/>
      <c r="K93" s="214"/>
      <c r="L93" s="214"/>
      <c r="M93" s="214"/>
      <c r="N93" s="214"/>
      <c r="O93" s="214"/>
      <c r="P93" s="214"/>
      <c r="Q93" s="214"/>
      <c r="R93" s="214"/>
      <c r="S93" s="214"/>
      <c r="T93" s="214"/>
      <c r="U93" s="222" t="str">
        <f t="shared" si="2"/>
        <v xml:space="preserve">  </v>
      </c>
      <c r="V93" s="52"/>
    </row>
    <row r="94" spans="1:22" ht="15.75" x14ac:dyDescent="0.25">
      <c r="A94" s="220" t="str">
        <f>IF(BIODATA!A93="","", BIODATA!A93)</f>
        <v/>
      </c>
      <c r="B94" s="220" t="str">
        <f>IF(BIODATA!D93="","", BIODATA!D93)</f>
        <v/>
      </c>
      <c r="C94" s="221" t="str">
        <f>IF(BIODATA!E93="","", BIODATA!E93)</f>
        <v/>
      </c>
      <c r="D94" s="212"/>
      <c r="E94" s="212"/>
      <c r="F94" s="213"/>
      <c r="G94" s="213"/>
      <c r="H94" s="213"/>
      <c r="I94" s="213"/>
      <c r="J94" s="213"/>
      <c r="K94" s="214"/>
      <c r="L94" s="214"/>
      <c r="M94" s="214"/>
      <c r="N94" s="214"/>
      <c r="O94" s="214"/>
      <c r="P94" s="214"/>
      <c r="Q94" s="214"/>
      <c r="R94" s="214"/>
      <c r="S94" s="214"/>
      <c r="T94" s="214"/>
      <c r="U94" s="222" t="str">
        <f t="shared" si="2"/>
        <v xml:space="preserve">  </v>
      </c>
      <c r="V94" s="52"/>
    </row>
    <row r="95" spans="1:22" ht="15.75" x14ac:dyDescent="0.25">
      <c r="A95" s="220" t="str">
        <f>IF(BIODATA!A94="","", BIODATA!A94)</f>
        <v/>
      </c>
      <c r="B95" s="220" t="str">
        <f>IF(BIODATA!D94="","", BIODATA!D94)</f>
        <v/>
      </c>
      <c r="C95" s="221" t="str">
        <f>IF(BIODATA!E94="","", BIODATA!E94)</f>
        <v/>
      </c>
      <c r="D95" s="212"/>
      <c r="E95" s="212"/>
      <c r="F95" s="213"/>
      <c r="G95" s="213"/>
      <c r="H95" s="213"/>
      <c r="I95" s="213"/>
      <c r="J95" s="213"/>
      <c r="K95" s="214"/>
      <c r="L95" s="214"/>
      <c r="M95" s="214"/>
      <c r="N95" s="214"/>
      <c r="O95" s="214"/>
      <c r="P95" s="214"/>
      <c r="Q95" s="214"/>
      <c r="R95" s="214"/>
      <c r="S95" s="214"/>
      <c r="T95" s="214"/>
      <c r="U95" s="222" t="str">
        <f t="shared" si="2"/>
        <v xml:space="preserve">  </v>
      </c>
      <c r="V95" s="52"/>
    </row>
    <row r="96" spans="1:22" ht="15.75" x14ac:dyDescent="0.25">
      <c r="A96" s="220" t="str">
        <f>IF(BIODATA!A95="","", BIODATA!A95)</f>
        <v/>
      </c>
      <c r="B96" s="220" t="str">
        <f>IF(BIODATA!D95="","", BIODATA!D95)</f>
        <v/>
      </c>
      <c r="C96" s="221" t="str">
        <f>IF(BIODATA!E95="","", BIODATA!E95)</f>
        <v/>
      </c>
      <c r="D96" s="212"/>
      <c r="E96" s="212"/>
      <c r="F96" s="213"/>
      <c r="G96" s="213"/>
      <c r="H96" s="213"/>
      <c r="I96" s="213"/>
      <c r="J96" s="213"/>
      <c r="K96" s="214"/>
      <c r="L96" s="214"/>
      <c r="M96" s="214"/>
      <c r="N96" s="214"/>
      <c r="O96" s="214"/>
      <c r="P96" s="214"/>
      <c r="Q96" s="214"/>
      <c r="R96" s="214"/>
      <c r="S96" s="214"/>
      <c r="T96" s="214"/>
      <c r="U96" s="222" t="str">
        <f t="shared" si="2"/>
        <v xml:space="preserve">  </v>
      </c>
      <c r="V96" s="52"/>
    </row>
    <row r="97" spans="1:22" ht="15.75" x14ac:dyDescent="0.25">
      <c r="A97" s="220" t="str">
        <f>IF(BIODATA!A96="","", BIODATA!A96)</f>
        <v/>
      </c>
      <c r="B97" s="220" t="str">
        <f>IF(BIODATA!D96="","", BIODATA!D96)</f>
        <v/>
      </c>
      <c r="C97" s="221" t="str">
        <f>IF(BIODATA!E96="","", BIODATA!E96)</f>
        <v/>
      </c>
      <c r="D97" s="212"/>
      <c r="E97" s="212"/>
      <c r="F97" s="213"/>
      <c r="G97" s="213"/>
      <c r="H97" s="213"/>
      <c r="I97" s="213"/>
      <c r="J97" s="213"/>
      <c r="K97" s="214"/>
      <c r="L97" s="214"/>
      <c r="M97" s="214"/>
      <c r="N97" s="214"/>
      <c r="O97" s="214"/>
      <c r="P97" s="214"/>
      <c r="Q97" s="214"/>
      <c r="R97" s="214"/>
      <c r="S97" s="214"/>
      <c r="T97" s="214"/>
      <c r="U97" s="222" t="str">
        <f t="shared" si="2"/>
        <v xml:space="preserve">  </v>
      </c>
      <c r="V97" s="52"/>
    </row>
    <row r="98" spans="1:22" ht="15.75" x14ac:dyDescent="0.25">
      <c r="A98" s="220" t="str">
        <f>IF(BIODATA!A97="","", BIODATA!A97)</f>
        <v/>
      </c>
      <c r="B98" s="220" t="str">
        <f>IF(BIODATA!D97="","", BIODATA!D97)</f>
        <v/>
      </c>
      <c r="C98" s="221" t="str">
        <f>IF(BIODATA!E97="","", BIODATA!E97)</f>
        <v/>
      </c>
      <c r="D98" s="212"/>
      <c r="E98" s="212"/>
      <c r="F98" s="213"/>
      <c r="G98" s="213"/>
      <c r="H98" s="213"/>
      <c r="I98" s="213"/>
      <c r="J98" s="213"/>
      <c r="K98" s="214"/>
      <c r="L98" s="214"/>
      <c r="M98" s="214"/>
      <c r="N98" s="214"/>
      <c r="O98" s="214"/>
      <c r="P98" s="214"/>
      <c r="Q98" s="214"/>
      <c r="R98" s="214"/>
      <c r="S98" s="214"/>
      <c r="T98" s="214"/>
      <c r="U98" s="222" t="str">
        <f t="shared" si="2"/>
        <v xml:space="preserve">  </v>
      </c>
      <c r="V98" s="52"/>
    </row>
    <row r="99" spans="1:22" ht="15.75" x14ac:dyDescent="0.25">
      <c r="A99" s="220" t="str">
        <f>IF(BIODATA!A98="","", BIODATA!A98)</f>
        <v/>
      </c>
      <c r="B99" s="220" t="str">
        <f>IF(BIODATA!D98="","", BIODATA!D98)</f>
        <v/>
      </c>
      <c r="C99" s="221" t="str">
        <f>IF(BIODATA!E98="","", BIODATA!E98)</f>
        <v/>
      </c>
      <c r="D99" s="212"/>
      <c r="E99" s="212"/>
      <c r="F99" s="213"/>
      <c r="G99" s="213"/>
      <c r="H99" s="213"/>
      <c r="I99" s="213"/>
      <c r="J99" s="213"/>
      <c r="K99" s="214"/>
      <c r="L99" s="214"/>
      <c r="M99" s="214"/>
      <c r="N99" s="214"/>
      <c r="O99" s="214"/>
      <c r="P99" s="214"/>
      <c r="Q99" s="214"/>
      <c r="R99" s="214"/>
      <c r="S99" s="214"/>
      <c r="T99" s="214"/>
      <c r="U99" s="222" t="str">
        <f t="shared" si="2"/>
        <v xml:space="preserve">  </v>
      </c>
      <c r="V99" s="52"/>
    </row>
    <row r="100" spans="1:22" ht="15.75" x14ac:dyDescent="0.25">
      <c r="A100" s="220" t="str">
        <f>IF(BIODATA!A99="","", BIODATA!A99)</f>
        <v/>
      </c>
      <c r="B100" s="220" t="str">
        <f>IF(BIODATA!D99="","", BIODATA!D99)</f>
        <v/>
      </c>
      <c r="C100" s="221" t="str">
        <f>IF(BIODATA!E99="","", BIODATA!E99)</f>
        <v/>
      </c>
      <c r="D100" s="212"/>
      <c r="E100" s="212"/>
      <c r="F100" s="213"/>
      <c r="G100" s="213"/>
      <c r="H100" s="213"/>
      <c r="I100" s="213"/>
      <c r="J100" s="213"/>
      <c r="K100" s="214"/>
      <c r="L100" s="214"/>
      <c r="M100" s="214"/>
      <c r="N100" s="214"/>
      <c r="O100" s="214"/>
      <c r="P100" s="214"/>
      <c r="Q100" s="214"/>
      <c r="R100" s="214"/>
      <c r="S100" s="214"/>
      <c r="T100" s="214"/>
      <c r="U100" s="222" t="str">
        <f t="shared" si="2"/>
        <v xml:space="preserve">  </v>
      </c>
      <c r="V100" s="52"/>
    </row>
    <row r="101" spans="1:22" ht="15.75" x14ac:dyDescent="0.25">
      <c r="A101" s="220" t="str">
        <f>IF(BIODATA!A100="","", BIODATA!A100)</f>
        <v/>
      </c>
      <c r="B101" s="220" t="str">
        <f>IF(BIODATA!D100="","", BIODATA!D100)</f>
        <v/>
      </c>
      <c r="C101" s="221" t="str">
        <f>IF(BIODATA!E100="","", BIODATA!E100)</f>
        <v/>
      </c>
      <c r="D101" s="212"/>
      <c r="E101" s="212"/>
      <c r="F101" s="213"/>
      <c r="G101" s="213"/>
      <c r="H101" s="213"/>
      <c r="I101" s="213"/>
      <c r="J101" s="213"/>
      <c r="K101" s="214"/>
      <c r="L101" s="214"/>
      <c r="M101" s="214"/>
      <c r="N101" s="214"/>
      <c r="O101" s="214"/>
      <c r="P101" s="214"/>
      <c r="Q101" s="214"/>
      <c r="R101" s="214"/>
      <c r="S101" s="214"/>
      <c r="T101" s="214"/>
      <c r="U101" s="222" t="str">
        <f t="shared" si="2"/>
        <v xml:space="preserve">  </v>
      </c>
      <c r="V101" s="52"/>
    </row>
    <row r="102" spans="1:22" ht="15.75" x14ac:dyDescent="0.25">
      <c r="A102" s="220" t="str">
        <f>IF(BIODATA!A101="","", BIODATA!A101)</f>
        <v/>
      </c>
      <c r="B102" s="220" t="str">
        <f>IF(BIODATA!D101="","", BIODATA!D101)</f>
        <v/>
      </c>
      <c r="C102" s="221" t="str">
        <f>IF(BIODATA!E101="","", BIODATA!E101)</f>
        <v/>
      </c>
      <c r="D102" s="212"/>
      <c r="E102" s="212"/>
      <c r="F102" s="213"/>
      <c r="G102" s="213"/>
      <c r="H102" s="213"/>
      <c r="I102" s="213"/>
      <c r="J102" s="213"/>
      <c r="K102" s="214"/>
      <c r="L102" s="214"/>
      <c r="M102" s="214"/>
      <c r="N102" s="214"/>
      <c r="O102" s="214"/>
      <c r="P102" s="214"/>
      <c r="Q102" s="214"/>
      <c r="R102" s="214"/>
      <c r="S102" s="214"/>
      <c r="T102" s="214"/>
      <c r="U102" s="222" t="str">
        <f t="shared" si="2"/>
        <v xml:space="preserve">  </v>
      </c>
      <c r="V102" s="52"/>
    </row>
    <row r="103" spans="1:22" ht="15.75" x14ac:dyDescent="0.25">
      <c r="A103" s="220" t="str">
        <f>IF(BIODATA!A102="","", BIODATA!A102)</f>
        <v/>
      </c>
      <c r="B103" s="220" t="str">
        <f>IF(BIODATA!D102="","", BIODATA!D102)</f>
        <v/>
      </c>
      <c r="C103" s="221" t="str">
        <f>IF(BIODATA!E102="","", BIODATA!E102)</f>
        <v/>
      </c>
      <c r="D103" s="212"/>
      <c r="E103" s="212"/>
      <c r="F103" s="213"/>
      <c r="G103" s="213"/>
      <c r="H103" s="213"/>
      <c r="I103" s="213"/>
      <c r="J103" s="213"/>
      <c r="K103" s="214"/>
      <c r="L103" s="214"/>
      <c r="M103" s="214"/>
      <c r="N103" s="214"/>
      <c r="O103" s="214"/>
      <c r="P103" s="214"/>
      <c r="Q103" s="214"/>
      <c r="R103" s="214"/>
      <c r="S103" s="214"/>
      <c r="T103" s="214"/>
      <c r="U103" s="222" t="str">
        <f t="shared" ref="U103:U134" si="3">IFERROR(AVERAGE(D103:T103),"  ")</f>
        <v xml:space="preserve">  </v>
      </c>
      <c r="V103" s="52"/>
    </row>
    <row r="104" spans="1:22" ht="15.75" x14ac:dyDescent="0.25">
      <c r="A104" s="220" t="str">
        <f>IF(BIODATA!A103="","", BIODATA!A103)</f>
        <v/>
      </c>
      <c r="B104" s="220" t="str">
        <f>IF(BIODATA!D103="","", BIODATA!D103)</f>
        <v/>
      </c>
      <c r="C104" s="221" t="str">
        <f>IF(BIODATA!E103="","", BIODATA!E103)</f>
        <v/>
      </c>
      <c r="D104" s="212"/>
      <c r="E104" s="212"/>
      <c r="F104" s="213"/>
      <c r="G104" s="213"/>
      <c r="H104" s="213"/>
      <c r="I104" s="213"/>
      <c r="J104" s="213"/>
      <c r="K104" s="214"/>
      <c r="L104" s="214"/>
      <c r="M104" s="214"/>
      <c r="N104" s="214"/>
      <c r="O104" s="214"/>
      <c r="P104" s="214"/>
      <c r="Q104" s="214"/>
      <c r="R104" s="214"/>
      <c r="S104" s="214"/>
      <c r="T104" s="214"/>
      <c r="U104" s="222" t="str">
        <f t="shared" si="3"/>
        <v xml:space="preserve">  </v>
      </c>
      <c r="V104" s="52"/>
    </row>
    <row r="105" spans="1:22" ht="15.75" x14ac:dyDescent="0.25">
      <c r="A105" s="220" t="str">
        <f>IF(BIODATA!A104="","", BIODATA!A104)</f>
        <v/>
      </c>
      <c r="B105" s="220" t="str">
        <f>IF(BIODATA!D104="","", BIODATA!D104)</f>
        <v/>
      </c>
      <c r="C105" s="221" t="str">
        <f>IF(BIODATA!E104="","", BIODATA!E104)</f>
        <v/>
      </c>
      <c r="D105" s="212"/>
      <c r="E105" s="212"/>
      <c r="F105" s="213"/>
      <c r="G105" s="213"/>
      <c r="H105" s="213"/>
      <c r="I105" s="213"/>
      <c r="J105" s="213"/>
      <c r="K105" s="214"/>
      <c r="L105" s="214"/>
      <c r="M105" s="214"/>
      <c r="N105" s="214"/>
      <c r="O105" s="214"/>
      <c r="P105" s="214"/>
      <c r="Q105" s="214"/>
      <c r="R105" s="214"/>
      <c r="S105" s="214"/>
      <c r="T105" s="214"/>
      <c r="U105" s="222" t="str">
        <f t="shared" si="3"/>
        <v xml:space="preserve">  </v>
      </c>
      <c r="V105" s="52"/>
    </row>
    <row r="106" spans="1:22" ht="15.75" x14ac:dyDescent="0.25">
      <c r="A106" s="220" t="str">
        <f>IF(BIODATA!A105="","", BIODATA!A105)</f>
        <v/>
      </c>
      <c r="B106" s="220" t="str">
        <f>IF(BIODATA!D105="","", BIODATA!D105)</f>
        <v/>
      </c>
      <c r="C106" s="221" t="str">
        <f>IF(BIODATA!E105="","", BIODATA!E105)</f>
        <v/>
      </c>
      <c r="D106" s="212"/>
      <c r="E106" s="212"/>
      <c r="F106" s="213"/>
      <c r="G106" s="213"/>
      <c r="H106" s="213"/>
      <c r="I106" s="213"/>
      <c r="J106" s="213"/>
      <c r="K106" s="214"/>
      <c r="L106" s="214"/>
      <c r="M106" s="214"/>
      <c r="N106" s="214"/>
      <c r="O106" s="214"/>
      <c r="P106" s="214"/>
      <c r="Q106" s="214"/>
      <c r="R106" s="214"/>
      <c r="S106" s="214"/>
      <c r="T106" s="214"/>
      <c r="U106" s="222" t="str">
        <f t="shared" si="3"/>
        <v xml:space="preserve">  </v>
      </c>
      <c r="V106" s="52"/>
    </row>
    <row r="107" spans="1:22" ht="15.75" x14ac:dyDescent="0.25">
      <c r="A107" s="220" t="str">
        <f>IF(BIODATA!A106="","", BIODATA!A106)</f>
        <v/>
      </c>
      <c r="B107" s="220" t="str">
        <f>IF(BIODATA!D106="","", BIODATA!D106)</f>
        <v/>
      </c>
      <c r="C107" s="221" t="str">
        <f>IF(BIODATA!E106="","", BIODATA!E106)</f>
        <v/>
      </c>
      <c r="D107" s="212"/>
      <c r="E107" s="212"/>
      <c r="F107" s="213"/>
      <c r="G107" s="213"/>
      <c r="H107" s="213"/>
      <c r="I107" s="213"/>
      <c r="J107" s="213"/>
      <c r="K107" s="214"/>
      <c r="L107" s="214"/>
      <c r="M107" s="214"/>
      <c r="N107" s="214"/>
      <c r="O107" s="214"/>
      <c r="P107" s="214"/>
      <c r="Q107" s="214"/>
      <c r="R107" s="214"/>
      <c r="S107" s="214"/>
      <c r="T107" s="214"/>
      <c r="U107" s="222" t="str">
        <f t="shared" si="3"/>
        <v xml:space="preserve">  </v>
      </c>
      <c r="V107" s="52"/>
    </row>
    <row r="108" spans="1:22" ht="15.75" x14ac:dyDescent="0.25">
      <c r="A108" s="220" t="str">
        <f>IF(BIODATA!A107="","", BIODATA!A107)</f>
        <v/>
      </c>
      <c r="B108" s="220" t="str">
        <f>IF(BIODATA!D107="","", BIODATA!D107)</f>
        <v/>
      </c>
      <c r="C108" s="221" t="str">
        <f>IF(BIODATA!E107="","", BIODATA!E107)</f>
        <v/>
      </c>
      <c r="D108" s="212"/>
      <c r="E108" s="212"/>
      <c r="F108" s="213"/>
      <c r="G108" s="213"/>
      <c r="H108" s="213"/>
      <c r="I108" s="213"/>
      <c r="J108" s="213"/>
      <c r="K108" s="214"/>
      <c r="L108" s="214"/>
      <c r="M108" s="214"/>
      <c r="N108" s="214"/>
      <c r="O108" s="214"/>
      <c r="P108" s="214"/>
      <c r="Q108" s="214"/>
      <c r="R108" s="214"/>
      <c r="S108" s="214"/>
      <c r="T108" s="214"/>
      <c r="U108" s="222" t="str">
        <f t="shared" si="3"/>
        <v xml:space="preserve">  </v>
      </c>
      <c r="V108" s="52"/>
    </row>
    <row r="109" spans="1:22" ht="15.75" x14ac:dyDescent="0.25">
      <c r="A109" s="220" t="str">
        <f>IF(BIODATA!A108="","", BIODATA!A108)</f>
        <v/>
      </c>
      <c r="B109" s="220" t="str">
        <f>IF(BIODATA!D108="","", BIODATA!D108)</f>
        <v/>
      </c>
      <c r="C109" s="221" t="str">
        <f>IF(BIODATA!E108="","", BIODATA!E108)</f>
        <v/>
      </c>
      <c r="D109" s="212"/>
      <c r="E109" s="212"/>
      <c r="F109" s="213"/>
      <c r="G109" s="213"/>
      <c r="H109" s="213"/>
      <c r="I109" s="213"/>
      <c r="J109" s="213"/>
      <c r="K109" s="214"/>
      <c r="L109" s="214"/>
      <c r="M109" s="214"/>
      <c r="N109" s="214"/>
      <c r="O109" s="214"/>
      <c r="P109" s="214"/>
      <c r="Q109" s="214"/>
      <c r="R109" s="214"/>
      <c r="S109" s="214"/>
      <c r="T109" s="214"/>
      <c r="U109" s="222" t="str">
        <f t="shared" si="3"/>
        <v xml:space="preserve">  </v>
      </c>
      <c r="V109" s="52"/>
    </row>
    <row r="110" spans="1:22" ht="15.75" x14ac:dyDescent="0.25">
      <c r="A110" s="220" t="str">
        <f>IF(BIODATA!A109="","", BIODATA!A109)</f>
        <v/>
      </c>
      <c r="B110" s="220" t="str">
        <f>IF(BIODATA!D109="","", BIODATA!D109)</f>
        <v/>
      </c>
      <c r="C110" s="221" t="str">
        <f>IF(BIODATA!E109="","", BIODATA!E109)</f>
        <v/>
      </c>
      <c r="D110" s="212"/>
      <c r="E110" s="212"/>
      <c r="F110" s="213"/>
      <c r="G110" s="213"/>
      <c r="H110" s="213"/>
      <c r="I110" s="213"/>
      <c r="J110" s="213"/>
      <c r="K110" s="214"/>
      <c r="L110" s="214"/>
      <c r="M110" s="214"/>
      <c r="N110" s="214"/>
      <c r="O110" s="214"/>
      <c r="P110" s="214"/>
      <c r="Q110" s="214"/>
      <c r="R110" s="214"/>
      <c r="S110" s="214"/>
      <c r="T110" s="214"/>
      <c r="U110" s="222" t="str">
        <f t="shared" si="3"/>
        <v xml:space="preserve">  </v>
      </c>
      <c r="V110" s="52"/>
    </row>
    <row r="111" spans="1:22" ht="15.75" x14ac:dyDescent="0.25">
      <c r="A111" s="220" t="str">
        <f>IF(BIODATA!A110="","", BIODATA!A110)</f>
        <v/>
      </c>
      <c r="B111" s="220" t="str">
        <f>IF(BIODATA!D110="","", BIODATA!D110)</f>
        <v/>
      </c>
      <c r="C111" s="221" t="str">
        <f>IF(BIODATA!E110="","", BIODATA!E110)</f>
        <v/>
      </c>
      <c r="D111" s="212"/>
      <c r="E111" s="212"/>
      <c r="F111" s="213"/>
      <c r="G111" s="213"/>
      <c r="H111" s="213"/>
      <c r="I111" s="213"/>
      <c r="J111" s="213"/>
      <c r="K111" s="214"/>
      <c r="L111" s="214"/>
      <c r="M111" s="214"/>
      <c r="N111" s="214"/>
      <c r="O111" s="214"/>
      <c r="P111" s="214"/>
      <c r="Q111" s="214"/>
      <c r="R111" s="214"/>
      <c r="S111" s="214"/>
      <c r="T111" s="214"/>
      <c r="U111" s="222" t="str">
        <f t="shared" si="3"/>
        <v xml:space="preserve">  </v>
      </c>
      <c r="V111" s="52"/>
    </row>
    <row r="112" spans="1:22" ht="15.75" x14ac:dyDescent="0.25">
      <c r="A112" s="220" t="str">
        <f>IF(BIODATA!A111="","", BIODATA!A111)</f>
        <v/>
      </c>
      <c r="B112" s="220" t="str">
        <f>IF(BIODATA!D111="","", BIODATA!D111)</f>
        <v/>
      </c>
      <c r="C112" s="221" t="str">
        <f>IF(BIODATA!E111="","", BIODATA!E111)</f>
        <v/>
      </c>
      <c r="D112" s="212"/>
      <c r="E112" s="212"/>
      <c r="F112" s="213"/>
      <c r="G112" s="213"/>
      <c r="H112" s="213"/>
      <c r="I112" s="213"/>
      <c r="J112" s="213"/>
      <c r="K112" s="214"/>
      <c r="L112" s="214"/>
      <c r="M112" s="214"/>
      <c r="N112" s="214"/>
      <c r="O112" s="214"/>
      <c r="P112" s="214"/>
      <c r="Q112" s="214"/>
      <c r="R112" s="214"/>
      <c r="S112" s="214"/>
      <c r="T112" s="214"/>
      <c r="U112" s="222" t="str">
        <f t="shared" si="3"/>
        <v xml:space="preserve">  </v>
      </c>
      <c r="V112" s="52"/>
    </row>
    <row r="113" spans="1:22" ht="15.75" x14ac:dyDescent="0.25">
      <c r="A113" s="220" t="str">
        <f>IF(BIODATA!A112="","", BIODATA!A112)</f>
        <v/>
      </c>
      <c r="B113" s="220" t="str">
        <f>IF(BIODATA!D112="","", BIODATA!D112)</f>
        <v/>
      </c>
      <c r="C113" s="221" t="str">
        <f>IF(BIODATA!E112="","", BIODATA!E112)</f>
        <v/>
      </c>
      <c r="D113" s="212"/>
      <c r="E113" s="212"/>
      <c r="F113" s="213"/>
      <c r="G113" s="213"/>
      <c r="H113" s="213"/>
      <c r="I113" s="213"/>
      <c r="J113" s="213"/>
      <c r="K113" s="214"/>
      <c r="L113" s="214"/>
      <c r="M113" s="214"/>
      <c r="N113" s="214"/>
      <c r="O113" s="214"/>
      <c r="P113" s="214"/>
      <c r="Q113" s="214"/>
      <c r="R113" s="214"/>
      <c r="S113" s="214"/>
      <c r="T113" s="214"/>
      <c r="U113" s="222" t="str">
        <f t="shared" si="3"/>
        <v xml:space="preserve">  </v>
      </c>
      <c r="V113" s="52"/>
    </row>
    <row r="114" spans="1:22" ht="15.75" x14ac:dyDescent="0.25">
      <c r="A114" s="220" t="str">
        <f>IF(BIODATA!A113="","", BIODATA!A113)</f>
        <v/>
      </c>
      <c r="B114" s="220" t="str">
        <f>IF(BIODATA!D113="","", BIODATA!D113)</f>
        <v/>
      </c>
      <c r="C114" s="221" t="str">
        <f>IF(BIODATA!E113="","", BIODATA!E113)</f>
        <v/>
      </c>
      <c r="D114" s="212"/>
      <c r="E114" s="212"/>
      <c r="F114" s="213"/>
      <c r="G114" s="213"/>
      <c r="H114" s="213"/>
      <c r="I114" s="213"/>
      <c r="J114" s="213"/>
      <c r="K114" s="214"/>
      <c r="L114" s="214"/>
      <c r="M114" s="214"/>
      <c r="N114" s="214"/>
      <c r="O114" s="214"/>
      <c r="P114" s="214"/>
      <c r="Q114" s="214"/>
      <c r="R114" s="214"/>
      <c r="S114" s="214"/>
      <c r="T114" s="214"/>
      <c r="U114" s="222" t="str">
        <f t="shared" si="3"/>
        <v xml:space="preserve">  </v>
      </c>
      <c r="V114" s="52"/>
    </row>
    <row r="115" spans="1:22" ht="15.75" x14ac:dyDescent="0.25">
      <c r="A115" s="220" t="str">
        <f>IF(BIODATA!A114="","", BIODATA!A114)</f>
        <v/>
      </c>
      <c r="B115" s="220" t="str">
        <f>IF(BIODATA!D114="","", BIODATA!D114)</f>
        <v/>
      </c>
      <c r="C115" s="221" t="str">
        <f>IF(BIODATA!E114="","", BIODATA!E114)</f>
        <v/>
      </c>
      <c r="D115" s="212"/>
      <c r="E115" s="212"/>
      <c r="F115" s="213"/>
      <c r="G115" s="213"/>
      <c r="H115" s="213"/>
      <c r="I115" s="213"/>
      <c r="J115" s="213"/>
      <c r="K115" s="214"/>
      <c r="L115" s="214"/>
      <c r="M115" s="214"/>
      <c r="N115" s="214"/>
      <c r="O115" s="214"/>
      <c r="P115" s="214"/>
      <c r="Q115" s="214"/>
      <c r="R115" s="214"/>
      <c r="S115" s="214"/>
      <c r="T115" s="214"/>
      <c r="U115" s="222" t="str">
        <f t="shared" si="3"/>
        <v xml:space="preserve">  </v>
      </c>
      <c r="V115" s="52"/>
    </row>
    <row r="116" spans="1:22" ht="15.75" x14ac:dyDescent="0.25">
      <c r="A116" s="220" t="str">
        <f>IF(BIODATA!A115="","", BIODATA!A115)</f>
        <v/>
      </c>
      <c r="B116" s="220" t="str">
        <f>IF(BIODATA!D115="","", BIODATA!D115)</f>
        <v/>
      </c>
      <c r="C116" s="221" t="str">
        <f>IF(BIODATA!E115="","", BIODATA!E115)</f>
        <v/>
      </c>
      <c r="D116" s="212"/>
      <c r="E116" s="212"/>
      <c r="F116" s="213"/>
      <c r="G116" s="213"/>
      <c r="H116" s="213"/>
      <c r="I116" s="213"/>
      <c r="J116" s="213"/>
      <c r="K116" s="214"/>
      <c r="L116" s="214"/>
      <c r="M116" s="214"/>
      <c r="N116" s="214"/>
      <c r="O116" s="214"/>
      <c r="P116" s="214"/>
      <c r="Q116" s="214"/>
      <c r="R116" s="214"/>
      <c r="S116" s="214"/>
      <c r="T116" s="214"/>
      <c r="U116" s="222" t="str">
        <f t="shared" si="3"/>
        <v xml:space="preserve">  </v>
      </c>
      <c r="V116" s="52"/>
    </row>
    <row r="117" spans="1:22" ht="15.75" x14ac:dyDescent="0.25">
      <c r="A117" s="220" t="str">
        <f>IF(BIODATA!A116="","", BIODATA!A116)</f>
        <v/>
      </c>
      <c r="B117" s="220" t="str">
        <f>IF(BIODATA!D116="","", BIODATA!D116)</f>
        <v/>
      </c>
      <c r="C117" s="221" t="str">
        <f>IF(BIODATA!E116="","", BIODATA!E116)</f>
        <v/>
      </c>
      <c r="D117" s="212"/>
      <c r="E117" s="212"/>
      <c r="F117" s="213"/>
      <c r="G117" s="213"/>
      <c r="H117" s="213"/>
      <c r="I117" s="213"/>
      <c r="J117" s="213"/>
      <c r="K117" s="214"/>
      <c r="L117" s="214"/>
      <c r="M117" s="214"/>
      <c r="N117" s="214"/>
      <c r="O117" s="214"/>
      <c r="P117" s="214"/>
      <c r="Q117" s="214"/>
      <c r="R117" s="214"/>
      <c r="S117" s="214"/>
      <c r="T117" s="214"/>
      <c r="U117" s="222" t="str">
        <f t="shared" si="3"/>
        <v xml:space="preserve">  </v>
      </c>
      <c r="V117" s="52"/>
    </row>
    <row r="118" spans="1:22" ht="15.75" x14ac:dyDescent="0.25">
      <c r="A118" s="220" t="str">
        <f>IF(BIODATA!A117="","", BIODATA!A117)</f>
        <v/>
      </c>
      <c r="B118" s="220" t="str">
        <f>IF(BIODATA!D117="","", BIODATA!D117)</f>
        <v/>
      </c>
      <c r="C118" s="221" t="str">
        <f>IF(BIODATA!E117="","", BIODATA!E117)</f>
        <v/>
      </c>
      <c r="D118" s="212"/>
      <c r="E118" s="212"/>
      <c r="F118" s="213"/>
      <c r="G118" s="213"/>
      <c r="H118" s="213"/>
      <c r="I118" s="213"/>
      <c r="J118" s="213"/>
      <c r="K118" s="214"/>
      <c r="L118" s="214"/>
      <c r="M118" s="214"/>
      <c r="N118" s="214"/>
      <c r="O118" s="214"/>
      <c r="P118" s="214"/>
      <c r="Q118" s="214"/>
      <c r="R118" s="214"/>
      <c r="S118" s="214"/>
      <c r="T118" s="214"/>
      <c r="U118" s="222" t="str">
        <f t="shared" si="3"/>
        <v xml:space="preserve">  </v>
      </c>
      <c r="V118" s="52"/>
    </row>
    <row r="119" spans="1:22" ht="15.75" x14ac:dyDescent="0.25">
      <c r="A119" s="220" t="str">
        <f>IF(BIODATA!A118="","", BIODATA!A118)</f>
        <v/>
      </c>
      <c r="B119" s="220" t="str">
        <f>IF(BIODATA!D118="","", BIODATA!D118)</f>
        <v/>
      </c>
      <c r="C119" s="221" t="str">
        <f>IF(BIODATA!E118="","", BIODATA!E118)</f>
        <v/>
      </c>
      <c r="D119" s="212"/>
      <c r="E119" s="212"/>
      <c r="F119" s="213"/>
      <c r="G119" s="213"/>
      <c r="H119" s="213"/>
      <c r="I119" s="213"/>
      <c r="J119" s="213"/>
      <c r="K119" s="214"/>
      <c r="L119" s="214"/>
      <c r="M119" s="214"/>
      <c r="N119" s="214"/>
      <c r="O119" s="214"/>
      <c r="P119" s="214"/>
      <c r="Q119" s="214"/>
      <c r="R119" s="214"/>
      <c r="S119" s="214"/>
      <c r="T119" s="214"/>
      <c r="U119" s="222" t="str">
        <f t="shared" si="3"/>
        <v xml:space="preserve">  </v>
      </c>
      <c r="V119" s="52"/>
    </row>
    <row r="120" spans="1:22" ht="15.75" x14ac:dyDescent="0.25">
      <c r="A120" s="220" t="str">
        <f>IF(BIODATA!A119="","", BIODATA!A119)</f>
        <v/>
      </c>
      <c r="B120" s="220" t="str">
        <f>IF(BIODATA!D119="","", BIODATA!D119)</f>
        <v/>
      </c>
      <c r="C120" s="221" t="str">
        <f>IF(BIODATA!E119="","", BIODATA!E119)</f>
        <v/>
      </c>
      <c r="D120" s="212"/>
      <c r="E120" s="212"/>
      <c r="F120" s="213"/>
      <c r="G120" s="213"/>
      <c r="H120" s="213"/>
      <c r="I120" s="213"/>
      <c r="J120" s="213"/>
      <c r="K120" s="214"/>
      <c r="L120" s="214"/>
      <c r="M120" s="214"/>
      <c r="N120" s="214"/>
      <c r="O120" s="214"/>
      <c r="P120" s="214"/>
      <c r="Q120" s="214"/>
      <c r="R120" s="214"/>
      <c r="S120" s="214"/>
      <c r="T120" s="214"/>
      <c r="U120" s="222" t="str">
        <f t="shared" si="3"/>
        <v xml:space="preserve">  </v>
      </c>
      <c r="V120" s="52"/>
    </row>
    <row r="121" spans="1:22" ht="15.75" x14ac:dyDescent="0.25">
      <c r="A121" s="220" t="str">
        <f>IF(BIODATA!A120="","", BIODATA!A120)</f>
        <v/>
      </c>
      <c r="B121" s="220" t="str">
        <f>IF(BIODATA!D120="","", BIODATA!D120)</f>
        <v/>
      </c>
      <c r="C121" s="221" t="str">
        <f>IF(BIODATA!E120="","", BIODATA!E120)</f>
        <v/>
      </c>
      <c r="D121" s="212"/>
      <c r="E121" s="212"/>
      <c r="F121" s="213"/>
      <c r="G121" s="213"/>
      <c r="H121" s="213"/>
      <c r="I121" s="213"/>
      <c r="J121" s="213"/>
      <c r="K121" s="214"/>
      <c r="L121" s="214"/>
      <c r="M121" s="214"/>
      <c r="N121" s="214"/>
      <c r="O121" s="214"/>
      <c r="P121" s="214"/>
      <c r="Q121" s="214"/>
      <c r="R121" s="214"/>
      <c r="S121" s="214"/>
      <c r="T121" s="214"/>
      <c r="U121" s="222" t="str">
        <f t="shared" si="3"/>
        <v xml:space="preserve">  </v>
      </c>
      <c r="V121" s="52"/>
    </row>
    <row r="122" spans="1:22" ht="15.75" x14ac:dyDescent="0.25">
      <c r="A122" s="220" t="str">
        <f>IF(BIODATA!A121="","", BIODATA!A121)</f>
        <v/>
      </c>
      <c r="B122" s="220" t="str">
        <f>IF(BIODATA!D121="","", BIODATA!D121)</f>
        <v/>
      </c>
      <c r="C122" s="221" t="str">
        <f>IF(BIODATA!E121="","", BIODATA!E121)</f>
        <v/>
      </c>
      <c r="D122" s="212"/>
      <c r="E122" s="212"/>
      <c r="F122" s="213"/>
      <c r="G122" s="213"/>
      <c r="H122" s="213"/>
      <c r="I122" s="213"/>
      <c r="J122" s="213"/>
      <c r="K122" s="214"/>
      <c r="L122" s="214"/>
      <c r="M122" s="214"/>
      <c r="N122" s="214"/>
      <c r="O122" s="214"/>
      <c r="P122" s="214"/>
      <c r="Q122" s="214"/>
      <c r="R122" s="214"/>
      <c r="S122" s="214"/>
      <c r="T122" s="214"/>
      <c r="U122" s="222" t="str">
        <f t="shared" si="3"/>
        <v xml:space="preserve">  </v>
      </c>
      <c r="V122" s="52"/>
    </row>
    <row r="123" spans="1:22" ht="15.75" x14ac:dyDescent="0.25">
      <c r="A123" s="220" t="str">
        <f>IF(BIODATA!A122="","", BIODATA!A122)</f>
        <v/>
      </c>
      <c r="B123" s="220" t="str">
        <f>IF(BIODATA!D122="","", BIODATA!D122)</f>
        <v/>
      </c>
      <c r="C123" s="221" t="str">
        <f>IF(BIODATA!E122="","", BIODATA!E122)</f>
        <v/>
      </c>
      <c r="D123" s="212"/>
      <c r="E123" s="212"/>
      <c r="F123" s="213"/>
      <c r="G123" s="213"/>
      <c r="H123" s="213"/>
      <c r="I123" s="213"/>
      <c r="J123" s="213"/>
      <c r="K123" s="214"/>
      <c r="L123" s="214"/>
      <c r="M123" s="214"/>
      <c r="N123" s="214"/>
      <c r="O123" s="214"/>
      <c r="P123" s="214"/>
      <c r="Q123" s="214"/>
      <c r="R123" s="214"/>
      <c r="S123" s="214"/>
      <c r="T123" s="214"/>
      <c r="U123" s="222" t="str">
        <f t="shared" si="3"/>
        <v xml:space="preserve">  </v>
      </c>
      <c r="V123" s="52"/>
    </row>
    <row r="124" spans="1:22" ht="15.75" x14ac:dyDescent="0.25">
      <c r="A124" s="220" t="str">
        <f>IF(BIODATA!A123="","", BIODATA!A123)</f>
        <v/>
      </c>
      <c r="B124" s="220" t="str">
        <f>IF(BIODATA!D123="","", BIODATA!D123)</f>
        <v/>
      </c>
      <c r="C124" s="221" t="str">
        <f>IF(BIODATA!E123="","", BIODATA!E123)</f>
        <v/>
      </c>
      <c r="D124" s="212"/>
      <c r="E124" s="212"/>
      <c r="F124" s="213"/>
      <c r="G124" s="213"/>
      <c r="H124" s="213"/>
      <c r="I124" s="213"/>
      <c r="J124" s="213"/>
      <c r="K124" s="214"/>
      <c r="L124" s="214"/>
      <c r="M124" s="214"/>
      <c r="N124" s="214"/>
      <c r="O124" s="214"/>
      <c r="P124" s="214"/>
      <c r="Q124" s="214"/>
      <c r="R124" s="214"/>
      <c r="S124" s="214"/>
      <c r="T124" s="214"/>
      <c r="U124" s="222" t="str">
        <f t="shared" si="3"/>
        <v xml:space="preserve">  </v>
      </c>
      <c r="V124" s="52"/>
    </row>
    <row r="125" spans="1:22" ht="15.75" x14ac:dyDescent="0.25">
      <c r="A125" s="220" t="str">
        <f>IF(BIODATA!A124="","", BIODATA!A124)</f>
        <v/>
      </c>
      <c r="B125" s="220" t="str">
        <f>IF(BIODATA!D124="","", BIODATA!D124)</f>
        <v/>
      </c>
      <c r="C125" s="221" t="str">
        <f>IF(BIODATA!E124="","", BIODATA!E124)</f>
        <v/>
      </c>
      <c r="D125" s="212"/>
      <c r="E125" s="212"/>
      <c r="F125" s="213"/>
      <c r="G125" s="213"/>
      <c r="H125" s="213"/>
      <c r="I125" s="213"/>
      <c r="J125" s="213"/>
      <c r="K125" s="214"/>
      <c r="L125" s="214"/>
      <c r="M125" s="214"/>
      <c r="N125" s="214"/>
      <c r="O125" s="214"/>
      <c r="P125" s="214"/>
      <c r="Q125" s="214"/>
      <c r="R125" s="214"/>
      <c r="S125" s="214"/>
      <c r="T125" s="214"/>
      <c r="U125" s="222" t="str">
        <f t="shared" si="3"/>
        <v xml:space="preserve">  </v>
      </c>
      <c r="V125" s="52"/>
    </row>
    <row r="126" spans="1:22" ht="15.75" x14ac:dyDescent="0.25">
      <c r="A126" s="220" t="str">
        <f>IF(BIODATA!A125="","", BIODATA!A125)</f>
        <v/>
      </c>
      <c r="B126" s="220" t="str">
        <f>IF(BIODATA!D125="","", BIODATA!D125)</f>
        <v/>
      </c>
      <c r="C126" s="221" t="str">
        <f>IF(BIODATA!E125="","", BIODATA!E125)</f>
        <v/>
      </c>
      <c r="D126" s="212"/>
      <c r="E126" s="212"/>
      <c r="F126" s="213"/>
      <c r="G126" s="213"/>
      <c r="H126" s="213"/>
      <c r="I126" s="213"/>
      <c r="J126" s="213"/>
      <c r="K126" s="214"/>
      <c r="L126" s="214"/>
      <c r="M126" s="214"/>
      <c r="N126" s="214"/>
      <c r="O126" s="214"/>
      <c r="P126" s="214"/>
      <c r="Q126" s="214"/>
      <c r="R126" s="214"/>
      <c r="S126" s="214"/>
      <c r="T126" s="214"/>
      <c r="U126" s="222" t="str">
        <f t="shared" si="3"/>
        <v xml:space="preserve">  </v>
      </c>
      <c r="V126" s="52"/>
    </row>
    <row r="127" spans="1:22" ht="15.75" x14ac:dyDescent="0.25">
      <c r="A127" s="220" t="str">
        <f>IF(BIODATA!A126="","", BIODATA!A126)</f>
        <v/>
      </c>
      <c r="B127" s="220" t="str">
        <f>IF(BIODATA!D126="","", BIODATA!D126)</f>
        <v/>
      </c>
      <c r="C127" s="221" t="str">
        <f>IF(BIODATA!E126="","", BIODATA!E126)</f>
        <v/>
      </c>
      <c r="D127" s="212"/>
      <c r="E127" s="212"/>
      <c r="F127" s="213"/>
      <c r="G127" s="213"/>
      <c r="H127" s="213"/>
      <c r="I127" s="213"/>
      <c r="J127" s="213"/>
      <c r="K127" s="214"/>
      <c r="L127" s="214"/>
      <c r="M127" s="214"/>
      <c r="N127" s="214"/>
      <c r="O127" s="214"/>
      <c r="P127" s="214"/>
      <c r="Q127" s="214"/>
      <c r="R127" s="214"/>
      <c r="S127" s="214"/>
      <c r="T127" s="214"/>
      <c r="U127" s="222" t="str">
        <f t="shared" si="3"/>
        <v xml:space="preserve">  </v>
      </c>
      <c r="V127" s="52"/>
    </row>
    <row r="128" spans="1:22" ht="15.75" x14ac:dyDescent="0.25">
      <c r="A128" s="220" t="str">
        <f>IF(BIODATA!A127="","", BIODATA!A127)</f>
        <v/>
      </c>
      <c r="B128" s="220" t="str">
        <f>IF(BIODATA!D127="","", BIODATA!D127)</f>
        <v/>
      </c>
      <c r="C128" s="221" t="str">
        <f>IF(BIODATA!E127="","", BIODATA!E127)</f>
        <v/>
      </c>
      <c r="D128" s="212"/>
      <c r="E128" s="212"/>
      <c r="F128" s="213"/>
      <c r="G128" s="213"/>
      <c r="H128" s="213"/>
      <c r="I128" s="213"/>
      <c r="J128" s="213"/>
      <c r="K128" s="214"/>
      <c r="L128" s="214"/>
      <c r="M128" s="214"/>
      <c r="N128" s="214"/>
      <c r="O128" s="214"/>
      <c r="P128" s="214"/>
      <c r="Q128" s="214"/>
      <c r="R128" s="214"/>
      <c r="S128" s="214"/>
      <c r="T128" s="214"/>
      <c r="U128" s="222" t="str">
        <f t="shared" si="3"/>
        <v xml:space="preserve">  </v>
      </c>
      <c r="V128" s="52"/>
    </row>
    <row r="129" spans="1:22" ht="15.75" x14ac:dyDescent="0.25">
      <c r="A129" s="220" t="str">
        <f>IF(BIODATA!A128="","", BIODATA!A128)</f>
        <v/>
      </c>
      <c r="B129" s="220" t="str">
        <f>IF(BIODATA!D128="","", BIODATA!D128)</f>
        <v/>
      </c>
      <c r="C129" s="221" t="str">
        <f>IF(BIODATA!E128="","", BIODATA!E128)</f>
        <v/>
      </c>
      <c r="D129" s="212"/>
      <c r="E129" s="212"/>
      <c r="F129" s="213"/>
      <c r="G129" s="213"/>
      <c r="H129" s="213"/>
      <c r="I129" s="213"/>
      <c r="J129" s="213"/>
      <c r="K129" s="214"/>
      <c r="L129" s="214"/>
      <c r="M129" s="214"/>
      <c r="N129" s="214"/>
      <c r="O129" s="214"/>
      <c r="P129" s="214"/>
      <c r="Q129" s="214"/>
      <c r="R129" s="214"/>
      <c r="S129" s="214"/>
      <c r="T129" s="214"/>
      <c r="U129" s="222" t="str">
        <f t="shared" si="3"/>
        <v xml:space="preserve">  </v>
      </c>
      <c r="V129" s="52"/>
    </row>
    <row r="130" spans="1:22" ht="15.75" x14ac:dyDescent="0.25">
      <c r="A130" s="220" t="str">
        <f>IF(BIODATA!A129="","", BIODATA!A129)</f>
        <v/>
      </c>
      <c r="B130" s="220" t="str">
        <f>IF(BIODATA!D129="","", BIODATA!D129)</f>
        <v/>
      </c>
      <c r="C130" s="221" t="str">
        <f>IF(BIODATA!E129="","", BIODATA!E129)</f>
        <v/>
      </c>
      <c r="D130" s="212"/>
      <c r="E130" s="212"/>
      <c r="F130" s="213"/>
      <c r="G130" s="213"/>
      <c r="H130" s="213"/>
      <c r="I130" s="213"/>
      <c r="J130" s="213"/>
      <c r="K130" s="214"/>
      <c r="L130" s="214"/>
      <c r="M130" s="214"/>
      <c r="N130" s="214"/>
      <c r="O130" s="214"/>
      <c r="P130" s="214"/>
      <c r="Q130" s="214"/>
      <c r="R130" s="214"/>
      <c r="S130" s="214"/>
      <c r="T130" s="214"/>
      <c r="U130" s="222" t="str">
        <f t="shared" si="3"/>
        <v xml:space="preserve">  </v>
      </c>
      <c r="V130" s="52"/>
    </row>
    <row r="131" spans="1:22" ht="15.75" x14ac:dyDescent="0.25">
      <c r="A131" s="220" t="str">
        <f>IF(BIODATA!A130="","", BIODATA!A130)</f>
        <v/>
      </c>
      <c r="B131" s="220" t="str">
        <f>IF(BIODATA!D130="","", BIODATA!D130)</f>
        <v/>
      </c>
      <c r="C131" s="221" t="str">
        <f>IF(BIODATA!E130="","", BIODATA!E130)</f>
        <v/>
      </c>
      <c r="D131" s="212"/>
      <c r="E131" s="212"/>
      <c r="F131" s="213"/>
      <c r="G131" s="213"/>
      <c r="H131" s="213"/>
      <c r="I131" s="213"/>
      <c r="J131" s="213"/>
      <c r="K131" s="214"/>
      <c r="L131" s="214"/>
      <c r="M131" s="214"/>
      <c r="N131" s="214"/>
      <c r="O131" s="214"/>
      <c r="P131" s="214"/>
      <c r="Q131" s="214"/>
      <c r="R131" s="214"/>
      <c r="S131" s="214"/>
      <c r="T131" s="214"/>
      <c r="U131" s="222" t="str">
        <f t="shared" si="3"/>
        <v xml:space="preserve">  </v>
      </c>
      <c r="V131" s="52"/>
    </row>
    <row r="132" spans="1:22" ht="15.75" x14ac:dyDescent="0.25">
      <c r="A132" s="220" t="str">
        <f>IF(BIODATA!A131="","", BIODATA!A131)</f>
        <v/>
      </c>
      <c r="B132" s="220" t="str">
        <f>IF(BIODATA!D131="","", BIODATA!D131)</f>
        <v/>
      </c>
      <c r="C132" s="221" t="str">
        <f>IF(BIODATA!E131="","", BIODATA!E131)</f>
        <v/>
      </c>
      <c r="D132" s="212"/>
      <c r="E132" s="212"/>
      <c r="F132" s="213"/>
      <c r="G132" s="213"/>
      <c r="H132" s="213"/>
      <c r="I132" s="213"/>
      <c r="J132" s="213"/>
      <c r="K132" s="214"/>
      <c r="L132" s="214"/>
      <c r="M132" s="214"/>
      <c r="N132" s="214"/>
      <c r="O132" s="214"/>
      <c r="P132" s="214"/>
      <c r="Q132" s="214"/>
      <c r="R132" s="214"/>
      <c r="S132" s="214"/>
      <c r="T132" s="214"/>
      <c r="U132" s="222" t="str">
        <f t="shared" si="3"/>
        <v xml:space="preserve">  </v>
      </c>
      <c r="V132" s="52"/>
    </row>
    <row r="133" spans="1:22" ht="15.75" x14ac:dyDescent="0.25">
      <c r="A133" s="220" t="str">
        <f>IF(BIODATA!A132="","", BIODATA!A132)</f>
        <v/>
      </c>
      <c r="B133" s="220" t="str">
        <f>IF(BIODATA!D132="","", BIODATA!D132)</f>
        <v/>
      </c>
      <c r="C133" s="221" t="str">
        <f>IF(BIODATA!E132="","", BIODATA!E132)</f>
        <v/>
      </c>
      <c r="D133" s="212"/>
      <c r="E133" s="212"/>
      <c r="F133" s="213"/>
      <c r="G133" s="213"/>
      <c r="H133" s="213"/>
      <c r="I133" s="213"/>
      <c r="J133" s="213"/>
      <c r="K133" s="214"/>
      <c r="L133" s="214"/>
      <c r="M133" s="214"/>
      <c r="N133" s="214"/>
      <c r="O133" s="214"/>
      <c r="P133" s="214"/>
      <c r="Q133" s="214"/>
      <c r="R133" s="214"/>
      <c r="S133" s="214"/>
      <c r="T133" s="214"/>
      <c r="U133" s="222" t="str">
        <f t="shared" si="3"/>
        <v xml:space="preserve">  </v>
      </c>
      <c r="V133" s="52"/>
    </row>
    <row r="134" spans="1:22" ht="15.75" x14ac:dyDescent="0.25">
      <c r="A134" s="220" t="str">
        <f>IF(BIODATA!A133="","", BIODATA!A133)</f>
        <v/>
      </c>
      <c r="B134" s="220" t="str">
        <f>IF(BIODATA!D133="","", BIODATA!D133)</f>
        <v/>
      </c>
      <c r="C134" s="221" t="str">
        <f>IF(BIODATA!E133="","", BIODATA!E133)</f>
        <v/>
      </c>
      <c r="D134" s="212"/>
      <c r="E134" s="212"/>
      <c r="F134" s="213"/>
      <c r="G134" s="213"/>
      <c r="H134" s="213"/>
      <c r="I134" s="213"/>
      <c r="J134" s="213"/>
      <c r="K134" s="214"/>
      <c r="L134" s="214"/>
      <c r="M134" s="214"/>
      <c r="N134" s="214"/>
      <c r="O134" s="214"/>
      <c r="P134" s="214"/>
      <c r="Q134" s="214"/>
      <c r="R134" s="214"/>
      <c r="S134" s="214"/>
      <c r="T134" s="214"/>
      <c r="U134" s="222" t="str">
        <f t="shared" si="3"/>
        <v xml:space="preserve">  </v>
      </c>
      <c r="V134" s="52"/>
    </row>
    <row r="135" spans="1:22" ht="15.75" x14ac:dyDescent="0.25">
      <c r="A135" s="220" t="str">
        <f>IF(BIODATA!A134="","", BIODATA!A134)</f>
        <v/>
      </c>
      <c r="B135" s="220" t="str">
        <f>IF(BIODATA!D134="","", BIODATA!D134)</f>
        <v/>
      </c>
      <c r="C135" s="221" t="str">
        <f>IF(BIODATA!E134="","", BIODATA!E134)</f>
        <v/>
      </c>
      <c r="D135" s="212"/>
      <c r="E135" s="212"/>
      <c r="F135" s="213"/>
      <c r="G135" s="213"/>
      <c r="H135" s="213"/>
      <c r="I135" s="213"/>
      <c r="J135" s="213"/>
      <c r="K135" s="214"/>
      <c r="L135" s="214"/>
      <c r="M135" s="214"/>
      <c r="N135" s="214"/>
      <c r="O135" s="214"/>
      <c r="P135" s="214"/>
      <c r="Q135" s="214"/>
      <c r="R135" s="214"/>
      <c r="S135" s="214"/>
      <c r="T135" s="214"/>
      <c r="U135" s="222" t="str">
        <f t="shared" ref="U135:U166" si="4">IFERROR(AVERAGE(D135:T135),"  ")</f>
        <v xml:space="preserve">  </v>
      </c>
      <c r="V135" s="52"/>
    </row>
    <row r="136" spans="1:22" ht="15.75" x14ac:dyDescent="0.25">
      <c r="A136" s="220" t="str">
        <f>IF(BIODATA!A135="","", BIODATA!A135)</f>
        <v/>
      </c>
      <c r="B136" s="220" t="str">
        <f>IF(BIODATA!D135="","", BIODATA!D135)</f>
        <v/>
      </c>
      <c r="C136" s="221" t="str">
        <f>IF(BIODATA!E135="","", BIODATA!E135)</f>
        <v/>
      </c>
      <c r="D136" s="212"/>
      <c r="E136" s="212"/>
      <c r="F136" s="213"/>
      <c r="G136" s="213"/>
      <c r="H136" s="213"/>
      <c r="I136" s="213"/>
      <c r="J136" s="213"/>
      <c r="K136" s="214"/>
      <c r="L136" s="214"/>
      <c r="M136" s="214"/>
      <c r="N136" s="214"/>
      <c r="O136" s="214"/>
      <c r="P136" s="214"/>
      <c r="Q136" s="214"/>
      <c r="R136" s="214"/>
      <c r="S136" s="214"/>
      <c r="T136" s="214"/>
      <c r="U136" s="222" t="str">
        <f t="shared" si="4"/>
        <v xml:space="preserve">  </v>
      </c>
      <c r="V136" s="52"/>
    </row>
    <row r="137" spans="1:22" ht="15.75" x14ac:dyDescent="0.25">
      <c r="A137" s="220" t="str">
        <f>IF(BIODATA!A136="","", BIODATA!A136)</f>
        <v/>
      </c>
      <c r="B137" s="220" t="str">
        <f>IF(BIODATA!D136="","", BIODATA!D136)</f>
        <v/>
      </c>
      <c r="C137" s="221" t="str">
        <f>IF(BIODATA!E136="","", BIODATA!E136)</f>
        <v/>
      </c>
      <c r="D137" s="212"/>
      <c r="E137" s="212"/>
      <c r="F137" s="213"/>
      <c r="G137" s="213"/>
      <c r="H137" s="213"/>
      <c r="I137" s="213"/>
      <c r="J137" s="213"/>
      <c r="K137" s="214"/>
      <c r="L137" s="214"/>
      <c r="M137" s="214"/>
      <c r="N137" s="214"/>
      <c r="O137" s="214"/>
      <c r="P137" s="214"/>
      <c r="Q137" s="214"/>
      <c r="R137" s="214"/>
      <c r="S137" s="214"/>
      <c r="T137" s="214"/>
      <c r="U137" s="222" t="str">
        <f t="shared" si="4"/>
        <v xml:space="preserve">  </v>
      </c>
      <c r="V137" s="52"/>
    </row>
    <row r="138" spans="1:22" ht="15.75" x14ac:dyDescent="0.25">
      <c r="A138" s="220" t="str">
        <f>IF(BIODATA!A137="","", BIODATA!A137)</f>
        <v/>
      </c>
      <c r="B138" s="220" t="str">
        <f>IF(BIODATA!D137="","", BIODATA!D137)</f>
        <v/>
      </c>
      <c r="C138" s="221" t="str">
        <f>IF(BIODATA!E137="","", BIODATA!E137)</f>
        <v/>
      </c>
      <c r="D138" s="212"/>
      <c r="E138" s="212"/>
      <c r="F138" s="213"/>
      <c r="G138" s="213"/>
      <c r="H138" s="213"/>
      <c r="I138" s="213"/>
      <c r="J138" s="213"/>
      <c r="K138" s="214"/>
      <c r="L138" s="214"/>
      <c r="M138" s="214"/>
      <c r="N138" s="214"/>
      <c r="O138" s="214"/>
      <c r="P138" s="214"/>
      <c r="Q138" s="214"/>
      <c r="R138" s="214"/>
      <c r="S138" s="214"/>
      <c r="T138" s="214"/>
      <c r="U138" s="222" t="str">
        <f t="shared" si="4"/>
        <v xml:space="preserve">  </v>
      </c>
      <c r="V138" s="52"/>
    </row>
    <row r="139" spans="1:22" ht="15.75" x14ac:dyDescent="0.25">
      <c r="A139" s="220" t="str">
        <f>IF(BIODATA!A138="","", BIODATA!A138)</f>
        <v/>
      </c>
      <c r="B139" s="220" t="str">
        <f>IF(BIODATA!D138="","", BIODATA!D138)</f>
        <v/>
      </c>
      <c r="C139" s="221" t="str">
        <f>IF(BIODATA!E138="","", BIODATA!E138)</f>
        <v/>
      </c>
      <c r="D139" s="212"/>
      <c r="E139" s="212"/>
      <c r="F139" s="213"/>
      <c r="G139" s="213"/>
      <c r="H139" s="213"/>
      <c r="I139" s="213"/>
      <c r="J139" s="213"/>
      <c r="K139" s="214"/>
      <c r="L139" s="214"/>
      <c r="M139" s="214"/>
      <c r="N139" s="214"/>
      <c r="O139" s="214"/>
      <c r="P139" s="214"/>
      <c r="Q139" s="214"/>
      <c r="R139" s="214"/>
      <c r="S139" s="214"/>
      <c r="T139" s="214"/>
      <c r="U139" s="222" t="str">
        <f t="shared" si="4"/>
        <v xml:space="preserve">  </v>
      </c>
      <c r="V139" s="52"/>
    </row>
    <row r="140" spans="1:22" ht="15.75" x14ac:dyDescent="0.25">
      <c r="A140" s="220" t="str">
        <f>IF(BIODATA!A139="","", BIODATA!A139)</f>
        <v/>
      </c>
      <c r="B140" s="220" t="str">
        <f>IF(BIODATA!D139="","", BIODATA!D139)</f>
        <v/>
      </c>
      <c r="C140" s="221" t="str">
        <f>IF(BIODATA!E139="","", BIODATA!E139)</f>
        <v/>
      </c>
      <c r="D140" s="212"/>
      <c r="E140" s="212"/>
      <c r="F140" s="213"/>
      <c r="G140" s="213"/>
      <c r="H140" s="213"/>
      <c r="I140" s="213"/>
      <c r="J140" s="213"/>
      <c r="K140" s="214"/>
      <c r="L140" s="214"/>
      <c r="M140" s="214"/>
      <c r="N140" s="214"/>
      <c r="O140" s="214"/>
      <c r="P140" s="214"/>
      <c r="Q140" s="214"/>
      <c r="R140" s="214"/>
      <c r="S140" s="214"/>
      <c r="T140" s="214"/>
      <c r="U140" s="222" t="str">
        <f t="shared" si="4"/>
        <v xml:space="preserve">  </v>
      </c>
      <c r="V140" s="52"/>
    </row>
    <row r="141" spans="1:22" ht="15.75" x14ac:dyDescent="0.25">
      <c r="A141" s="220" t="str">
        <f>IF(BIODATA!A140="","", BIODATA!A140)</f>
        <v/>
      </c>
      <c r="B141" s="220" t="str">
        <f>IF(BIODATA!D140="","", BIODATA!D140)</f>
        <v/>
      </c>
      <c r="C141" s="221" t="str">
        <f>IF(BIODATA!E140="","", BIODATA!E140)</f>
        <v/>
      </c>
      <c r="D141" s="212"/>
      <c r="E141" s="212"/>
      <c r="F141" s="213"/>
      <c r="G141" s="213"/>
      <c r="H141" s="213"/>
      <c r="I141" s="213"/>
      <c r="J141" s="213"/>
      <c r="K141" s="214"/>
      <c r="L141" s="214"/>
      <c r="M141" s="214"/>
      <c r="N141" s="214"/>
      <c r="O141" s="214"/>
      <c r="P141" s="214"/>
      <c r="Q141" s="214"/>
      <c r="R141" s="214"/>
      <c r="S141" s="214"/>
      <c r="T141" s="214"/>
      <c r="U141" s="222" t="str">
        <f t="shared" si="4"/>
        <v xml:space="preserve">  </v>
      </c>
      <c r="V141" s="52"/>
    </row>
    <row r="142" spans="1:22" ht="15.75" x14ac:dyDescent="0.25">
      <c r="A142" s="220" t="str">
        <f>IF(BIODATA!A141="","", BIODATA!A141)</f>
        <v/>
      </c>
      <c r="B142" s="220" t="str">
        <f>IF(BIODATA!D141="","", BIODATA!D141)</f>
        <v/>
      </c>
      <c r="C142" s="221" t="str">
        <f>IF(BIODATA!E141="","", BIODATA!E141)</f>
        <v/>
      </c>
      <c r="D142" s="212"/>
      <c r="E142" s="212"/>
      <c r="F142" s="213"/>
      <c r="G142" s="213"/>
      <c r="H142" s="213"/>
      <c r="I142" s="213"/>
      <c r="J142" s="213"/>
      <c r="K142" s="214"/>
      <c r="L142" s="214"/>
      <c r="M142" s="214"/>
      <c r="N142" s="214"/>
      <c r="O142" s="214"/>
      <c r="P142" s="214"/>
      <c r="Q142" s="214"/>
      <c r="R142" s="214"/>
      <c r="S142" s="214"/>
      <c r="T142" s="214"/>
      <c r="U142" s="222" t="str">
        <f t="shared" si="4"/>
        <v xml:space="preserve">  </v>
      </c>
      <c r="V142" s="52"/>
    </row>
    <row r="143" spans="1:22" ht="15.75" x14ac:dyDescent="0.25">
      <c r="A143" s="220" t="str">
        <f>IF(BIODATA!A142="","", BIODATA!A142)</f>
        <v/>
      </c>
      <c r="B143" s="220" t="str">
        <f>IF(BIODATA!D142="","", BIODATA!D142)</f>
        <v/>
      </c>
      <c r="C143" s="221" t="str">
        <f>IF(BIODATA!E142="","", BIODATA!E142)</f>
        <v/>
      </c>
      <c r="D143" s="212"/>
      <c r="E143" s="212"/>
      <c r="F143" s="213"/>
      <c r="G143" s="213"/>
      <c r="H143" s="213"/>
      <c r="I143" s="213"/>
      <c r="J143" s="213"/>
      <c r="K143" s="214"/>
      <c r="L143" s="214"/>
      <c r="M143" s="214"/>
      <c r="N143" s="214"/>
      <c r="O143" s="214"/>
      <c r="P143" s="214"/>
      <c r="Q143" s="214"/>
      <c r="R143" s="214"/>
      <c r="S143" s="214"/>
      <c r="T143" s="214"/>
      <c r="U143" s="222" t="str">
        <f t="shared" si="4"/>
        <v xml:space="preserve">  </v>
      </c>
      <c r="V143" s="52"/>
    </row>
    <row r="144" spans="1:22" ht="15.75" x14ac:dyDescent="0.25">
      <c r="A144" s="220" t="str">
        <f>IF(BIODATA!A143="","", BIODATA!A143)</f>
        <v/>
      </c>
      <c r="B144" s="220" t="str">
        <f>IF(BIODATA!D143="","", BIODATA!D143)</f>
        <v/>
      </c>
      <c r="C144" s="221" t="str">
        <f>IF(BIODATA!E143="","", BIODATA!E143)</f>
        <v/>
      </c>
      <c r="D144" s="212"/>
      <c r="E144" s="212"/>
      <c r="F144" s="213"/>
      <c r="G144" s="213"/>
      <c r="H144" s="213"/>
      <c r="I144" s="213"/>
      <c r="J144" s="213"/>
      <c r="K144" s="214"/>
      <c r="L144" s="214"/>
      <c r="M144" s="214"/>
      <c r="N144" s="214"/>
      <c r="O144" s="214"/>
      <c r="P144" s="214"/>
      <c r="Q144" s="214"/>
      <c r="R144" s="214"/>
      <c r="S144" s="214"/>
      <c r="T144" s="214"/>
      <c r="U144" s="222" t="str">
        <f t="shared" si="4"/>
        <v xml:space="preserve">  </v>
      </c>
      <c r="V144" s="52"/>
    </row>
    <row r="145" spans="1:22" ht="15.75" x14ac:dyDescent="0.25">
      <c r="A145" s="220" t="str">
        <f>IF(BIODATA!A144="","", BIODATA!A144)</f>
        <v/>
      </c>
      <c r="B145" s="220" t="str">
        <f>IF(BIODATA!D144="","", BIODATA!D144)</f>
        <v/>
      </c>
      <c r="C145" s="221" t="str">
        <f>IF(BIODATA!E144="","", BIODATA!E144)</f>
        <v/>
      </c>
      <c r="D145" s="212"/>
      <c r="E145" s="212"/>
      <c r="F145" s="213"/>
      <c r="G145" s="213"/>
      <c r="H145" s="213"/>
      <c r="I145" s="213"/>
      <c r="J145" s="213"/>
      <c r="K145" s="214"/>
      <c r="L145" s="214"/>
      <c r="M145" s="214"/>
      <c r="N145" s="214"/>
      <c r="O145" s="214"/>
      <c r="P145" s="214"/>
      <c r="Q145" s="214"/>
      <c r="R145" s="214"/>
      <c r="S145" s="214"/>
      <c r="T145" s="214"/>
      <c r="U145" s="222" t="str">
        <f t="shared" si="4"/>
        <v xml:space="preserve">  </v>
      </c>
      <c r="V145" s="52"/>
    </row>
    <row r="146" spans="1:22" ht="15.75" x14ac:dyDescent="0.25">
      <c r="A146" s="220" t="str">
        <f>IF(BIODATA!A145="","", BIODATA!A145)</f>
        <v/>
      </c>
      <c r="B146" s="220" t="str">
        <f>IF(BIODATA!D145="","", BIODATA!D145)</f>
        <v/>
      </c>
      <c r="C146" s="221" t="str">
        <f>IF(BIODATA!E145="","", BIODATA!E145)</f>
        <v/>
      </c>
      <c r="D146" s="212"/>
      <c r="E146" s="212"/>
      <c r="F146" s="213"/>
      <c r="G146" s="213"/>
      <c r="H146" s="213"/>
      <c r="I146" s="213"/>
      <c r="J146" s="213"/>
      <c r="K146" s="214"/>
      <c r="L146" s="214"/>
      <c r="M146" s="214"/>
      <c r="N146" s="214"/>
      <c r="O146" s="214"/>
      <c r="P146" s="214"/>
      <c r="Q146" s="214"/>
      <c r="R146" s="214"/>
      <c r="S146" s="214"/>
      <c r="T146" s="214"/>
      <c r="U146" s="222" t="str">
        <f t="shared" si="4"/>
        <v xml:space="preserve">  </v>
      </c>
      <c r="V146" s="52"/>
    </row>
    <row r="147" spans="1:22" ht="15.75" x14ac:dyDescent="0.25">
      <c r="A147" s="220" t="str">
        <f>IF(BIODATA!A146="","", BIODATA!A146)</f>
        <v/>
      </c>
      <c r="B147" s="220" t="str">
        <f>IF(BIODATA!D146="","", BIODATA!D146)</f>
        <v/>
      </c>
      <c r="C147" s="221" t="str">
        <f>IF(BIODATA!E146="","", BIODATA!E146)</f>
        <v/>
      </c>
      <c r="D147" s="212"/>
      <c r="E147" s="212"/>
      <c r="F147" s="213"/>
      <c r="G147" s="213"/>
      <c r="H147" s="213"/>
      <c r="I147" s="213"/>
      <c r="J147" s="213"/>
      <c r="K147" s="214"/>
      <c r="L147" s="214"/>
      <c r="M147" s="214"/>
      <c r="N147" s="214"/>
      <c r="O147" s="214"/>
      <c r="P147" s="214"/>
      <c r="Q147" s="214"/>
      <c r="R147" s="214"/>
      <c r="S147" s="214"/>
      <c r="T147" s="214"/>
      <c r="U147" s="222" t="str">
        <f t="shared" si="4"/>
        <v xml:space="preserve">  </v>
      </c>
      <c r="V147" s="52"/>
    </row>
    <row r="148" spans="1:22" ht="15.75" x14ac:dyDescent="0.25">
      <c r="A148" s="220" t="str">
        <f>IF(BIODATA!A147="","", BIODATA!A147)</f>
        <v/>
      </c>
      <c r="B148" s="220" t="str">
        <f>IF(BIODATA!D147="","", BIODATA!D147)</f>
        <v/>
      </c>
      <c r="C148" s="221" t="str">
        <f>IF(BIODATA!E147="","", BIODATA!E147)</f>
        <v/>
      </c>
      <c r="D148" s="212"/>
      <c r="E148" s="212"/>
      <c r="F148" s="213"/>
      <c r="G148" s="213"/>
      <c r="H148" s="213"/>
      <c r="I148" s="213"/>
      <c r="J148" s="213"/>
      <c r="K148" s="214"/>
      <c r="L148" s="214"/>
      <c r="M148" s="214"/>
      <c r="N148" s="214"/>
      <c r="O148" s="214"/>
      <c r="P148" s="214"/>
      <c r="Q148" s="214"/>
      <c r="R148" s="214"/>
      <c r="S148" s="214"/>
      <c r="T148" s="214"/>
      <c r="U148" s="222" t="str">
        <f t="shared" si="4"/>
        <v xml:space="preserve">  </v>
      </c>
      <c r="V148" s="52"/>
    </row>
    <row r="149" spans="1:22" ht="15.75" x14ac:dyDescent="0.25">
      <c r="A149" s="220" t="str">
        <f>IF(BIODATA!A148="","", BIODATA!A148)</f>
        <v/>
      </c>
      <c r="B149" s="220" t="str">
        <f>IF(BIODATA!D148="","", BIODATA!D148)</f>
        <v/>
      </c>
      <c r="C149" s="221" t="str">
        <f>IF(BIODATA!E148="","", BIODATA!E148)</f>
        <v/>
      </c>
      <c r="D149" s="212"/>
      <c r="E149" s="212"/>
      <c r="F149" s="213"/>
      <c r="G149" s="213"/>
      <c r="H149" s="213"/>
      <c r="I149" s="213"/>
      <c r="J149" s="213"/>
      <c r="K149" s="214"/>
      <c r="L149" s="214"/>
      <c r="M149" s="214"/>
      <c r="N149" s="214"/>
      <c r="O149" s="214"/>
      <c r="P149" s="214"/>
      <c r="Q149" s="214"/>
      <c r="R149" s="214"/>
      <c r="S149" s="214"/>
      <c r="T149" s="214"/>
      <c r="U149" s="222" t="str">
        <f t="shared" si="4"/>
        <v xml:space="preserve">  </v>
      </c>
      <c r="V149" s="52"/>
    </row>
    <row r="150" spans="1:22" ht="15.75" x14ac:dyDescent="0.25">
      <c r="A150" s="220" t="str">
        <f>IF(BIODATA!A149="","", BIODATA!A149)</f>
        <v/>
      </c>
      <c r="B150" s="220" t="str">
        <f>IF(BIODATA!D149="","", BIODATA!D149)</f>
        <v/>
      </c>
      <c r="C150" s="221" t="str">
        <f>IF(BIODATA!E149="","", BIODATA!E149)</f>
        <v/>
      </c>
      <c r="D150" s="212"/>
      <c r="E150" s="212"/>
      <c r="F150" s="213"/>
      <c r="G150" s="213"/>
      <c r="H150" s="213"/>
      <c r="I150" s="213"/>
      <c r="J150" s="213"/>
      <c r="K150" s="214"/>
      <c r="L150" s="214"/>
      <c r="M150" s="214"/>
      <c r="N150" s="214"/>
      <c r="O150" s="214"/>
      <c r="P150" s="214"/>
      <c r="Q150" s="214"/>
      <c r="R150" s="214"/>
      <c r="S150" s="214"/>
      <c r="T150" s="214"/>
      <c r="U150" s="222" t="str">
        <f t="shared" si="4"/>
        <v xml:space="preserve">  </v>
      </c>
      <c r="V150" s="52"/>
    </row>
    <row r="151" spans="1:22" ht="15.75" x14ac:dyDescent="0.25">
      <c r="A151" s="220" t="str">
        <f>IF(BIODATA!A150="","", BIODATA!A150)</f>
        <v/>
      </c>
      <c r="B151" s="220" t="str">
        <f>IF(BIODATA!D150="","", BIODATA!D150)</f>
        <v/>
      </c>
      <c r="C151" s="221" t="str">
        <f>IF(BIODATA!E150="","", BIODATA!E150)</f>
        <v/>
      </c>
      <c r="D151" s="212"/>
      <c r="E151" s="212"/>
      <c r="F151" s="213"/>
      <c r="G151" s="213"/>
      <c r="H151" s="213"/>
      <c r="I151" s="213"/>
      <c r="J151" s="213"/>
      <c r="K151" s="214"/>
      <c r="L151" s="214"/>
      <c r="M151" s="214"/>
      <c r="N151" s="214"/>
      <c r="O151" s="214"/>
      <c r="P151" s="214"/>
      <c r="Q151" s="214"/>
      <c r="R151" s="214"/>
      <c r="S151" s="214"/>
      <c r="T151" s="214"/>
      <c r="U151" s="222" t="str">
        <f t="shared" si="4"/>
        <v xml:space="preserve">  </v>
      </c>
      <c r="V151" s="52"/>
    </row>
    <row r="152" spans="1:22" ht="15.75" x14ac:dyDescent="0.25">
      <c r="A152" s="220" t="str">
        <f>IF(BIODATA!A151="","", BIODATA!A151)</f>
        <v/>
      </c>
      <c r="B152" s="220" t="str">
        <f>IF(BIODATA!D151="","", BIODATA!D151)</f>
        <v/>
      </c>
      <c r="C152" s="221" t="str">
        <f>IF(BIODATA!E151="","", BIODATA!E151)</f>
        <v/>
      </c>
      <c r="D152" s="212"/>
      <c r="E152" s="212"/>
      <c r="F152" s="213"/>
      <c r="G152" s="213"/>
      <c r="H152" s="213"/>
      <c r="I152" s="213"/>
      <c r="J152" s="213"/>
      <c r="K152" s="214"/>
      <c r="L152" s="214"/>
      <c r="M152" s="214"/>
      <c r="N152" s="214"/>
      <c r="O152" s="214"/>
      <c r="P152" s="214"/>
      <c r="Q152" s="214"/>
      <c r="R152" s="214"/>
      <c r="S152" s="214"/>
      <c r="T152" s="214"/>
      <c r="U152" s="222" t="str">
        <f t="shared" si="4"/>
        <v xml:space="preserve">  </v>
      </c>
      <c r="V152" s="52"/>
    </row>
    <row r="153" spans="1:22" ht="15.75" x14ac:dyDescent="0.25">
      <c r="A153" s="220" t="str">
        <f>IF(BIODATA!A152="","", BIODATA!A152)</f>
        <v/>
      </c>
      <c r="B153" s="220" t="str">
        <f>IF(BIODATA!D152="","", BIODATA!D152)</f>
        <v/>
      </c>
      <c r="C153" s="221" t="str">
        <f>IF(BIODATA!E152="","", BIODATA!E152)</f>
        <v/>
      </c>
      <c r="D153" s="212"/>
      <c r="E153" s="212"/>
      <c r="F153" s="213"/>
      <c r="G153" s="213"/>
      <c r="H153" s="213"/>
      <c r="I153" s="213"/>
      <c r="J153" s="213"/>
      <c r="K153" s="214"/>
      <c r="L153" s="214"/>
      <c r="M153" s="214"/>
      <c r="N153" s="214"/>
      <c r="O153" s="214"/>
      <c r="P153" s="214"/>
      <c r="Q153" s="214"/>
      <c r="R153" s="214"/>
      <c r="S153" s="214"/>
      <c r="T153" s="214"/>
      <c r="U153" s="222" t="str">
        <f t="shared" si="4"/>
        <v xml:space="preserve">  </v>
      </c>
      <c r="V153" s="52"/>
    </row>
    <row r="154" spans="1:22" ht="15.75" x14ac:dyDescent="0.25">
      <c r="A154" s="220" t="str">
        <f>IF(BIODATA!A153="","", BIODATA!A153)</f>
        <v/>
      </c>
      <c r="B154" s="220" t="str">
        <f>IF(BIODATA!D153="","", BIODATA!D153)</f>
        <v/>
      </c>
      <c r="C154" s="221" t="str">
        <f>IF(BIODATA!E153="","", BIODATA!E153)</f>
        <v/>
      </c>
      <c r="D154" s="212"/>
      <c r="E154" s="212"/>
      <c r="F154" s="213"/>
      <c r="G154" s="213"/>
      <c r="H154" s="213"/>
      <c r="I154" s="213"/>
      <c r="J154" s="213"/>
      <c r="K154" s="214"/>
      <c r="L154" s="214"/>
      <c r="M154" s="214"/>
      <c r="N154" s="214"/>
      <c r="O154" s="214"/>
      <c r="P154" s="214"/>
      <c r="Q154" s="214"/>
      <c r="R154" s="214"/>
      <c r="S154" s="214"/>
      <c r="T154" s="214"/>
      <c r="U154" s="222" t="str">
        <f t="shared" si="4"/>
        <v xml:space="preserve">  </v>
      </c>
      <c r="V154" s="52"/>
    </row>
    <row r="155" spans="1:22" ht="15.75" x14ac:dyDescent="0.25">
      <c r="A155" s="220" t="str">
        <f>IF(BIODATA!A154="","", BIODATA!A154)</f>
        <v/>
      </c>
      <c r="B155" s="220" t="str">
        <f>IF(BIODATA!D154="","", BIODATA!D154)</f>
        <v/>
      </c>
      <c r="C155" s="221" t="str">
        <f>IF(BIODATA!E154="","", BIODATA!E154)</f>
        <v/>
      </c>
      <c r="D155" s="212"/>
      <c r="E155" s="212"/>
      <c r="F155" s="213"/>
      <c r="G155" s="213"/>
      <c r="H155" s="213"/>
      <c r="I155" s="213"/>
      <c r="J155" s="213"/>
      <c r="K155" s="214"/>
      <c r="L155" s="214"/>
      <c r="M155" s="214"/>
      <c r="N155" s="214"/>
      <c r="O155" s="214"/>
      <c r="P155" s="214"/>
      <c r="Q155" s="214"/>
      <c r="R155" s="214"/>
      <c r="S155" s="214"/>
      <c r="T155" s="214"/>
      <c r="U155" s="222" t="str">
        <f t="shared" si="4"/>
        <v xml:space="preserve">  </v>
      </c>
      <c r="V155" s="52"/>
    </row>
    <row r="156" spans="1:22" ht="15.75" x14ac:dyDescent="0.25">
      <c r="A156" s="220" t="str">
        <f>IF(BIODATA!A155="","", BIODATA!A155)</f>
        <v/>
      </c>
      <c r="B156" s="220" t="str">
        <f>IF(BIODATA!D155="","", BIODATA!D155)</f>
        <v/>
      </c>
      <c r="C156" s="221" t="str">
        <f>IF(BIODATA!E155="","", BIODATA!E155)</f>
        <v/>
      </c>
      <c r="D156" s="212"/>
      <c r="E156" s="212"/>
      <c r="F156" s="213"/>
      <c r="G156" s="213"/>
      <c r="H156" s="213"/>
      <c r="I156" s="213"/>
      <c r="J156" s="213"/>
      <c r="K156" s="214"/>
      <c r="L156" s="214"/>
      <c r="M156" s="214"/>
      <c r="N156" s="214"/>
      <c r="O156" s="214"/>
      <c r="P156" s="214"/>
      <c r="Q156" s="214"/>
      <c r="R156" s="214"/>
      <c r="S156" s="214"/>
      <c r="T156" s="214"/>
      <c r="U156" s="222" t="str">
        <f t="shared" si="4"/>
        <v xml:space="preserve">  </v>
      </c>
      <c r="V156" s="52"/>
    </row>
    <row r="157" spans="1:22" ht="15.75" x14ac:dyDescent="0.25">
      <c r="A157" s="220" t="str">
        <f>IF(BIODATA!A156="","", BIODATA!A156)</f>
        <v/>
      </c>
      <c r="B157" s="220" t="str">
        <f>IF(BIODATA!D156="","", BIODATA!D156)</f>
        <v/>
      </c>
      <c r="C157" s="221" t="str">
        <f>IF(BIODATA!E156="","", BIODATA!E156)</f>
        <v/>
      </c>
      <c r="D157" s="212"/>
      <c r="E157" s="212"/>
      <c r="F157" s="213"/>
      <c r="G157" s="213"/>
      <c r="H157" s="213"/>
      <c r="I157" s="213"/>
      <c r="J157" s="213"/>
      <c r="K157" s="214"/>
      <c r="L157" s="214"/>
      <c r="M157" s="214"/>
      <c r="N157" s="214"/>
      <c r="O157" s="214"/>
      <c r="P157" s="214"/>
      <c r="Q157" s="214"/>
      <c r="R157" s="214"/>
      <c r="S157" s="214"/>
      <c r="T157" s="214"/>
      <c r="U157" s="222" t="str">
        <f t="shared" si="4"/>
        <v xml:space="preserve">  </v>
      </c>
      <c r="V157" s="52"/>
    </row>
    <row r="158" spans="1:22" ht="15.75" x14ac:dyDescent="0.25">
      <c r="A158" s="220" t="str">
        <f>IF(BIODATA!A157="","", BIODATA!A157)</f>
        <v/>
      </c>
      <c r="B158" s="220" t="str">
        <f>IF(BIODATA!D157="","", BIODATA!D157)</f>
        <v/>
      </c>
      <c r="C158" s="221" t="str">
        <f>IF(BIODATA!E157="","", BIODATA!E157)</f>
        <v/>
      </c>
      <c r="D158" s="212"/>
      <c r="E158" s="212"/>
      <c r="F158" s="213"/>
      <c r="G158" s="213"/>
      <c r="H158" s="213"/>
      <c r="I158" s="213"/>
      <c r="J158" s="213"/>
      <c r="K158" s="214"/>
      <c r="L158" s="214"/>
      <c r="M158" s="214"/>
      <c r="N158" s="214"/>
      <c r="O158" s="214"/>
      <c r="P158" s="214"/>
      <c r="Q158" s="214"/>
      <c r="R158" s="214"/>
      <c r="S158" s="214"/>
      <c r="T158" s="214"/>
      <c r="U158" s="222" t="str">
        <f t="shared" si="4"/>
        <v xml:space="preserve">  </v>
      </c>
      <c r="V158" s="52"/>
    </row>
    <row r="159" spans="1:22" ht="15.75" x14ac:dyDescent="0.25">
      <c r="A159" s="220" t="str">
        <f>IF(BIODATA!A158="","", BIODATA!A158)</f>
        <v/>
      </c>
      <c r="B159" s="220" t="str">
        <f>IF(BIODATA!D158="","", BIODATA!D158)</f>
        <v/>
      </c>
      <c r="C159" s="221" t="str">
        <f>IF(BIODATA!E158="","", BIODATA!E158)</f>
        <v/>
      </c>
      <c r="D159" s="212"/>
      <c r="E159" s="212"/>
      <c r="F159" s="213"/>
      <c r="G159" s="213"/>
      <c r="H159" s="213"/>
      <c r="I159" s="213"/>
      <c r="J159" s="213"/>
      <c r="K159" s="214"/>
      <c r="L159" s="214"/>
      <c r="M159" s="214"/>
      <c r="N159" s="214"/>
      <c r="O159" s="214"/>
      <c r="P159" s="214"/>
      <c r="Q159" s="214"/>
      <c r="R159" s="214"/>
      <c r="S159" s="214"/>
      <c r="T159" s="214"/>
      <c r="U159" s="222" t="str">
        <f t="shared" si="4"/>
        <v xml:space="preserve">  </v>
      </c>
      <c r="V159" s="52"/>
    </row>
    <row r="160" spans="1:22" ht="15.75" x14ac:dyDescent="0.25">
      <c r="A160" s="220" t="str">
        <f>IF(BIODATA!A159="","", BIODATA!A159)</f>
        <v/>
      </c>
      <c r="B160" s="220" t="str">
        <f>IF(BIODATA!D159="","", BIODATA!D159)</f>
        <v/>
      </c>
      <c r="C160" s="221" t="str">
        <f>IF(BIODATA!E159="","", BIODATA!E159)</f>
        <v/>
      </c>
      <c r="D160" s="212"/>
      <c r="E160" s="212"/>
      <c r="F160" s="213"/>
      <c r="G160" s="213"/>
      <c r="H160" s="213"/>
      <c r="I160" s="213"/>
      <c r="J160" s="213"/>
      <c r="K160" s="214"/>
      <c r="L160" s="214"/>
      <c r="M160" s="214"/>
      <c r="N160" s="214"/>
      <c r="O160" s="214"/>
      <c r="P160" s="214"/>
      <c r="Q160" s="214"/>
      <c r="R160" s="214"/>
      <c r="S160" s="214"/>
      <c r="T160" s="214"/>
      <c r="U160" s="222" t="str">
        <f t="shared" si="4"/>
        <v xml:space="preserve">  </v>
      </c>
      <c r="V160" s="52"/>
    </row>
    <row r="161" spans="1:22" ht="15.75" x14ac:dyDescent="0.25">
      <c r="A161" s="220" t="str">
        <f>IF(BIODATA!A160="","", BIODATA!A160)</f>
        <v/>
      </c>
      <c r="B161" s="220" t="str">
        <f>IF(BIODATA!D160="","", BIODATA!D160)</f>
        <v/>
      </c>
      <c r="C161" s="221" t="str">
        <f>IF(BIODATA!E160="","", BIODATA!E160)</f>
        <v/>
      </c>
      <c r="D161" s="212"/>
      <c r="E161" s="212"/>
      <c r="F161" s="213"/>
      <c r="G161" s="213"/>
      <c r="H161" s="213"/>
      <c r="I161" s="213"/>
      <c r="J161" s="213"/>
      <c r="K161" s="214"/>
      <c r="L161" s="214"/>
      <c r="M161" s="214"/>
      <c r="N161" s="214"/>
      <c r="O161" s="214"/>
      <c r="P161" s="214"/>
      <c r="Q161" s="214"/>
      <c r="R161" s="214"/>
      <c r="S161" s="214"/>
      <c r="T161" s="214"/>
      <c r="U161" s="222" t="str">
        <f t="shared" si="4"/>
        <v xml:space="preserve">  </v>
      </c>
      <c r="V161" s="52"/>
    </row>
    <row r="162" spans="1:22" ht="15.75" x14ac:dyDescent="0.25">
      <c r="A162" s="220" t="str">
        <f>IF(BIODATA!A161="","", BIODATA!A161)</f>
        <v/>
      </c>
      <c r="B162" s="220" t="str">
        <f>IF(BIODATA!D161="","", BIODATA!D161)</f>
        <v/>
      </c>
      <c r="C162" s="221" t="str">
        <f>IF(BIODATA!E161="","", BIODATA!E161)</f>
        <v/>
      </c>
      <c r="D162" s="212"/>
      <c r="E162" s="212"/>
      <c r="F162" s="213"/>
      <c r="G162" s="213"/>
      <c r="H162" s="213"/>
      <c r="I162" s="213"/>
      <c r="J162" s="213"/>
      <c r="K162" s="214"/>
      <c r="L162" s="214"/>
      <c r="M162" s="214"/>
      <c r="N162" s="214"/>
      <c r="O162" s="214"/>
      <c r="P162" s="214"/>
      <c r="Q162" s="214"/>
      <c r="R162" s="214"/>
      <c r="S162" s="214"/>
      <c r="T162" s="214"/>
      <c r="U162" s="222" t="str">
        <f t="shared" si="4"/>
        <v xml:space="preserve">  </v>
      </c>
      <c r="V162" s="52"/>
    </row>
    <row r="163" spans="1:22" ht="15.75" x14ac:dyDescent="0.25">
      <c r="A163" s="220" t="str">
        <f>IF(BIODATA!A162="","", BIODATA!A162)</f>
        <v/>
      </c>
      <c r="B163" s="220" t="str">
        <f>IF(BIODATA!D162="","", BIODATA!D162)</f>
        <v/>
      </c>
      <c r="C163" s="221" t="str">
        <f>IF(BIODATA!E162="","", BIODATA!E162)</f>
        <v/>
      </c>
      <c r="D163" s="212"/>
      <c r="E163" s="212"/>
      <c r="F163" s="213"/>
      <c r="G163" s="213"/>
      <c r="H163" s="213"/>
      <c r="I163" s="213"/>
      <c r="J163" s="213"/>
      <c r="K163" s="214"/>
      <c r="L163" s="214"/>
      <c r="M163" s="214"/>
      <c r="N163" s="214"/>
      <c r="O163" s="214"/>
      <c r="P163" s="214"/>
      <c r="Q163" s="214"/>
      <c r="R163" s="214"/>
      <c r="S163" s="214"/>
      <c r="T163" s="214"/>
      <c r="U163" s="222" t="str">
        <f t="shared" si="4"/>
        <v xml:space="preserve">  </v>
      </c>
      <c r="V163" s="52"/>
    </row>
    <row r="164" spans="1:22" ht="15.75" x14ac:dyDescent="0.25">
      <c r="A164" s="220" t="str">
        <f>IF(BIODATA!A163="","", BIODATA!A163)</f>
        <v/>
      </c>
      <c r="B164" s="220" t="str">
        <f>IF(BIODATA!D163="","", BIODATA!D163)</f>
        <v/>
      </c>
      <c r="C164" s="221" t="str">
        <f>IF(BIODATA!E163="","", BIODATA!E163)</f>
        <v/>
      </c>
      <c r="D164" s="212"/>
      <c r="E164" s="212"/>
      <c r="F164" s="213"/>
      <c r="G164" s="213"/>
      <c r="H164" s="213"/>
      <c r="I164" s="213"/>
      <c r="J164" s="213"/>
      <c r="K164" s="214"/>
      <c r="L164" s="214"/>
      <c r="M164" s="214"/>
      <c r="N164" s="214"/>
      <c r="O164" s="214"/>
      <c r="P164" s="214"/>
      <c r="Q164" s="214"/>
      <c r="R164" s="214"/>
      <c r="S164" s="214"/>
      <c r="T164" s="214"/>
      <c r="U164" s="222" t="str">
        <f t="shared" si="4"/>
        <v xml:space="preserve">  </v>
      </c>
      <c r="V164" s="52"/>
    </row>
    <row r="165" spans="1:22" ht="15.75" x14ac:dyDescent="0.25">
      <c r="A165" s="220" t="str">
        <f>IF(BIODATA!A164="","", BIODATA!A164)</f>
        <v/>
      </c>
      <c r="B165" s="220" t="str">
        <f>IF(BIODATA!D164="","", BIODATA!D164)</f>
        <v/>
      </c>
      <c r="C165" s="221" t="str">
        <f>IF(BIODATA!E164="","", BIODATA!E164)</f>
        <v/>
      </c>
      <c r="D165" s="212"/>
      <c r="E165" s="212"/>
      <c r="F165" s="213"/>
      <c r="G165" s="213"/>
      <c r="H165" s="213"/>
      <c r="I165" s="213"/>
      <c r="J165" s="213"/>
      <c r="K165" s="214"/>
      <c r="L165" s="214"/>
      <c r="M165" s="214"/>
      <c r="N165" s="214"/>
      <c r="O165" s="214"/>
      <c r="P165" s="214"/>
      <c r="Q165" s="214"/>
      <c r="R165" s="214"/>
      <c r="S165" s="214"/>
      <c r="T165" s="214"/>
      <c r="U165" s="222" t="str">
        <f t="shared" si="4"/>
        <v xml:space="preserve">  </v>
      </c>
      <c r="V165" s="52"/>
    </row>
    <row r="166" spans="1:22" ht="15.75" x14ac:dyDescent="0.25">
      <c r="A166" s="220" t="str">
        <f>IF(BIODATA!A165="","", BIODATA!A165)</f>
        <v/>
      </c>
      <c r="B166" s="220" t="str">
        <f>IF(BIODATA!D165="","", BIODATA!D165)</f>
        <v/>
      </c>
      <c r="C166" s="221" t="str">
        <f>IF(BIODATA!E165="","", BIODATA!E165)</f>
        <v/>
      </c>
      <c r="D166" s="212"/>
      <c r="E166" s="212"/>
      <c r="F166" s="213"/>
      <c r="G166" s="213"/>
      <c r="H166" s="213"/>
      <c r="I166" s="213"/>
      <c r="J166" s="213"/>
      <c r="K166" s="214"/>
      <c r="L166" s="214"/>
      <c r="M166" s="214"/>
      <c r="N166" s="214"/>
      <c r="O166" s="214"/>
      <c r="P166" s="214"/>
      <c r="Q166" s="214"/>
      <c r="R166" s="214"/>
      <c r="S166" s="214"/>
      <c r="T166" s="214"/>
      <c r="U166" s="222" t="str">
        <f t="shared" si="4"/>
        <v xml:space="preserve">  </v>
      </c>
      <c r="V166" s="52"/>
    </row>
    <row r="167" spans="1:22" ht="15.75" x14ac:dyDescent="0.25">
      <c r="A167" s="220" t="str">
        <f>IF(BIODATA!A166="","", BIODATA!A166)</f>
        <v/>
      </c>
      <c r="B167" s="220" t="str">
        <f>IF(BIODATA!D166="","", BIODATA!D166)</f>
        <v/>
      </c>
      <c r="C167" s="221" t="str">
        <f>IF(BIODATA!E166="","", BIODATA!E166)</f>
        <v/>
      </c>
      <c r="D167" s="217"/>
      <c r="E167" s="217"/>
      <c r="F167" s="218"/>
      <c r="G167" s="218"/>
      <c r="H167" s="218"/>
      <c r="I167" s="218"/>
      <c r="J167" s="218"/>
      <c r="K167" s="219"/>
      <c r="L167" s="219"/>
      <c r="M167" s="219"/>
      <c r="N167" s="219"/>
      <c r="O167" s="219"/>
      <c r="P167" s="219"/>
      <c r="Q167" s="219"/>
      <c r="R167" s="219"/>
      <c r="S167" s="219"/>
      <c r="T167" s="219"/>
      <c r="U167" s="222" t="str">
        <f t="shared" ref="U167:U198" si="5">IFERROR(AVERAGE(D167:T167),"  ")</f>
        <v xml:space="preserve">  </v>
      </c>
      <c r="V167" s="52"/>
    </row>
    <row r="168" spans="1:22" ht="15.75" x14ac:dyDescent="0.25">
      <c r="A168" s="220" t="str">
        <f>IF(BIODATA!A167="","", BIODATA!A167)</f>
        <v/>
      </c>
      <c r="B168" s="220" t="str">
        <f>IF(BIODATA!D167="","", BIODATA!D167)</f>
        <v/>
      </c>
      <c r="C168" s="221" t="str">
        <f>IF(BIODATA!E167="","", BIODATA!E167)</f>
        <v/>
      </c>
      <c r="D168" s="217"/>
      <c r="E168" s="217"/>
      <c r="F168" s="218"/>
      <c r="G168" s="218"/>
      <c r="H168" s="218"/>
      <c r="I168" s="218"/>
      <c r="J168" s="218"/>
      <c r="K168" s="219"/>
      <c r="L168" s="219"/>
      <c r="M168" s="219"/>
      <c r="N168" s="219"/>
      <c r="O168" s="219"/>
      <c r="P168" s="219"/>
      <c r="Q168" s="219"/>
      <c r="R168" s="219"/>
      <c r="S168" s="219"/>
      <c r="T168" s="219"/>
      <c r="U168" s="222" t="str">
        <f t="shared" si="5"/>
        <v xml:space="preserve">  </v>
      </c>
      <c r="V168" s="52"/>
    </row>
    <row r="169" spans="1:22" ht="15.75" x14ac:dyDescent="0.25">
      <c r="A169" s="220" t="str">
        <f>IF(BIODATA!A168="","", BIODATA!A168)</f>
        <v/>
      </c>
      <c r="B169" s="220" t="str">
        <f>IF(BIODATA!D168="","", BIODATA!D168)</f>
        <v/>
      </c>
      <c r="C169" s="221" t="str">
        <f>IF(BIODATA!E168="","", BIODATA!E168)</f>
        <v/>
      </c>
      <c r="D169" s="217"/>
      <c r="E169" s="217"/>
      <c r="F169" s="218"/>
      <c r="G169" s="218"/>
      <c r="H169" s="218"/>
      <c r="I169" s="218"/>
      <c r="J169" s="218"/>
      <c r="K169" s="219"/>
      <c r="L169" s="219"/>
      <c r="M169" s="219"/>
      <c r="N169" s="219"/>
      <c r="O169" s="219"/>
      <c r="P169" s="219"/>
      <c r="Q169" s="219"/>
      <c r="R169" s="219"/>
      <c r="S169" s="219"/>
      <c r="T169" s="219"/>
      <c r="U169" s="222" t="str">
        <f t="shared" si="5"/>
        <v xml:space="preserve">  </v>
      </c>
      <c r="V169" s="52"/>
    </row>
    <row r="170" spans="1:22" ht="15.75" x14ac:dyDescent="0.25">
      <c r="A170" s="220" t="str">
        <f>IF(BIODATA!A169="","", BIODATA!A169)</f>
        <v/>
      </c>
      <c r="B170" s="220" t="str">
        <f>IF(BIODATA!D169="","", BIODATA!D169)</f>
        <v/>
      </c>
      <c r="C170" s="221" t="str">
        <f>IF(BIODATA!E169="","", BIODATA!E169)</f>
        <v/>
      </c>
      <c r="D170" s="217"/>
      <c r="E170" s="217"/>
      <c r="F170" s="218"/>
      <c r="G170" s="218"/>
      <c r="H170" s="218"/>
      <c r="I170" s="218"/>
      <c r="J170" s="218"/>
      <c r="K170" s="219"/>
      <c r="L170" s="219"/>
      <c r="M170" s="219"/>
      <c r="N170" s="219"/>
      <c r="O170" s="219"/>
      <c r="P170" s="219"/>
      <c r="Q170" s="219"/>
      <c r="R170" s="219"/>
      <c r="S170" s="219"/>
      <c r="T170" s="219"/>
      <c r="U170" s="222" t="str">
        <f t="shared" si="5"/>
        <v xml:space="preserve">  </v>
      </c>
      <c r="V170" s="52"/>
    </row>
    <row r="171" spans="1:22" ht="15.75" x14ac:dyDescent="0.25">
      <c r="A171" s="220" t="str">
        <f>IF(BIODATA!A170="","", BIODATA!A170)</f>
        <v/>
      </c>
      <c r="B171" s="220" t="str">
        <f>IF(BIODATA!D170="","", BIODATA!D170)</f>
        <v/>
      </c>
      <c r="C171" s="221" t="str">
        <f>IF(BIODATA!E170="","", BIODATA!E170)</f>
        <v/>
      </c>
      <c r="D171" s="217"/>
      <c r="E171" s="217"/>
      <c r="F171" s="218"/>
      <c r="G171" s="218"/>
      <c r="H171" s="218"/>
      <c r="I171" s="218"/>
      <c r="J171" s="218"/>
      <c r="K171" s="219"/>
      <c r="L171" s="219"/>
      <c r="M171" s="219"/>
      <c r="N171" s="219"/>
      <c r="O171" s="219"/>
      <c r="P171" s="219"/>
      <c r="Q171" s="219"/>
      <c r="R171" s="219"/>
      <c r="S171" s="219"/>
      <c r="T171" s="219"/>
      <c r="U171" s="222" t="str">
        <f t="shared" si="5"/>
        <v xml:space="preserve">  </v>
      </c>
      <c r="V171" s="52"/>
    </row>
    <row r="172" spans="1:22" ht="15.75" x14ac:dyDescent="0.25">
      <c r="A172" s="220" t="str">
        <f>IF(BIODATA!A171="","", BIODATA!A171)</f>
        <v/>
      </c>
      <c r="B172" s="220" t="str">
        <f>IF(BIODATA!D171="","", BIODATA!D171)</f>
        <v/>
      </c>
      <c r="C172" s="221" t="str">
        <f>IF(BIODATA!E171="","", BIODATA!E171)</f>
        <v/>
      </c>
      <c r="D172" s="217"/>
      <c r="E172" s="217"/>
      <c r="F172" s="218"/>
      <c r="G172" s="218"/>
      <c r="H172" s="218"/>
      <c r="I172" s="218"/>
      <c r="J172" s="218"/>
      <c r="K172" s="219"/>
      <c r="L172" s="219"/>
      <c r="M172" s="219"/>
      <c r="N172" s="219"/>
      <c r="O172" s="219"/>
      <c r="P172" s="219"/>
      <c r="Q172" s="219"/>
      <c r="R172" s="219"/>
      <c r="S172" s="219"/>
      <c r="T172" s="219"/>
      <c r="U172" s="222" t="str">
        <f t="shared" si="5"/>
        <v xml:space="preserve">  </v>
      </c>
      <c r="V172" s="52"/>
    </row>
    <row r="173" spans="1:22" ht="15.75" x14ac:dyDescent="0.25">
      <c r="A173" s="220" t="str">
        <f>IF(BIODATA!A172="","", BIODATA!A172)</f>
        <v/>
      </c>
      <c r="B173" s="220" t="str">
        <f>IF(BIODATA!D172="","", BIODATA!D172)</f>
        <v/>
      </c>
      <c r="C173" s="221" t="str">
        <f>IF(BIODATA!E172="","", BIODATA!E172)</f>
        <v/>
      </c>
      <c r="D173" s="217"/>
      <c r="E173" s="217"/>
      <c r="F173" s="218"/>
      <c r="G173" s="218"/>
      <c r="H173" s="218"/>
      <c r="I173" s="218"/>
      <c r="J173" s="218"/>
      <c r="K173" s="219"/>
      <c r="L173" s="219"/>
      <c r="M173" s="219"/>
      <c r="N173" s="219"/>
      <c r="O173" s="219"/>
      <c r="P173" s="219"/>
      <c r="Q173" s="219"/>
      <c r="R173" s="219"/>
      <c r="S173" s="219"/>
      <c r="T173" s="219"/>
      <c r="U173" s="222" t="str">
        <f t="shared" si="5"/>
        <v xml:space="preserve">  </v>
      </c>
      <c r="V173" s="52"/>
    </row>
    <row r="174" spans="1:22" ht="15.75" x14ac:dyDescent="0.25">
      <c r="A174" s="220" t="str">
        <f>IF(BIODATA!A173="","", BIODATA!A173)</f>
        <v/>
      </c>
      <c r="B174" s="220" t="str">
        <f>IF(BIODATA!D173="","", BIODATA!D173)</f>
        <v/>
      </c>
      <c r="C174" s="221" t="str">
        <f>IF(BIODATA!E173="","", BIODATA!E173)</f>
        <v/>
      </c>
      <c r="D174" s="217"/>
      <c r="E174" s="217"/>
      <c r="F174" s="218"/>
      <c r="G174" s="218"/>
      <c r="H174" s="218"/>
      <c r="I174" s="218"/>
      <c r="J174" s="218"/>
      <c r="K174" s="219"/>
      <c r="L174" s="219"/>
      <c r="M174" s="219"/>
      <c r="N174" s="219"/>
      <c r="O174" s="219"/>
      <c r="P174" s="219"/>
      <c r="Q174" s="219"/>
      <c r="R174" s="219"/>
      <c r="S174" s="219"/>
      <c r="T174" s="219"/>
      <c r="U174" s="222" t="str">
        <f t="shared" si="5"/>
        <v xml:space="preserve">  </v>
      </c>
      <c r="V174" s="52"/>
    </row>
    <row r="175" spans="1:22" ht="15.75" x14ac:dyDescent="0.25">
      <c r="A175" s="220" t="str">
        <f>IF(BIODATA!A174="","", BIODATA!A174)</f>
        <v/>
      </c>
      <c r="B175" s="220" t="str">
        <f>IF(BIODATA!D174="","", BIODATA!D174)</f>
        <v/>
      </c>
      <c r="C175" s="221" t="str">
        <f>IF(BIODATA!E174="","", BIODATA!E174)</f>
        <v/>
      </c>
      <c r="D175" s="217"/>
      <c r="E175" s="217"/>
      <c r="F175" s="218"/>
      <c r="G175" s="218"/>
      <c r="H175" s="218"/>
      <c r="I175" s="218"/>
      <c r="J175" s="218"/>
      <c r="K175" s="219"/>
      <c r="L175" s="219"/>
      <c r="M175" s="219"/>
      <c r="N175" s="219"/>
      <c r="O175" s="219"/>
      <c r="P175" s="219"/>
      <c r="Q175" s="219"/>
      <c r="R175" s="219"/>
      <c r="S175" s="219"/>
      <c r="T175" s="219"/>
      <c r="U175" s="222" t="str">
        <f t="shared" si="5"/>
        <v xml:space="preserve">  </v>
      </c>
      <c r="V175" s="52"/>
    </row>
    <row r="176" spans="1:22" ht="15.75" x14ac:dyDescent="0.25">
      <c r="A176" s="220" t="str">
        <f>IF(BIODATA!A175="","", BIODATA!A175)</f>
        <v/>
      </c>
      <c r="B176" s="220" t="str">
        <f>IF(BIODATA!D175="","", BIODATA!D175)</f>
        <v/>
      </c>
      <c r="C176" s="221" t="str">
        <f>IF(BIODATA!E175="","", BIODATA!E175)</f>
        <v/>
      </c>
      <c r="D176" s="217"/>
      <c r="E176" s="217"/>
      <c r="F176" s="218"/>
      <c r="G176" s="218"/>
      <c r="H176" s="218"/>
      <c r="I176" s="218"/>
      <c r="J176" s="218"/>
      <c r="K176" s="219"/>
      <c r="L176" s="219"/>
      <c r="M176" s="219"/>
      <c r="N176" s="219"/>
      <c r="O176" s="219"/>
      <c r="P176" s="219"/>
      <c r="Q176" s="219"/>
      <c r="R176" s="219"/>
      <c r="S176" s="219"/>
      <c r="T176" s="219"/>
      <c r="U176" s="222" t="str">
        <f t="shared" si="5"/>
        <v xml:space="preserve">  </v>
      </c>
      <c r="V176" s="52"/>
    </row>
    <row r="177" spans="1:22" ht="15.75" x14ac:dyDescent="0.25">
      <c r="A177" s="220" t="str">
        <f>IF(BIODATA!A176="","", BIODATA!A176)</f>
        <v/>
      </c>
      <c r="B177" s="220" t="str">
        <f>IF(BIODATA!D176="","", BIODATA!D176)</f>
        <v/>
      </c>
      <c r="C177" s="221" t="str">
        <f>IF(BIODATA!E176="","", BIODATA!E176)</f>
        <v/>
      </c>
      <c r="D177" s="217"/>
      <c r="E177" s="217"/>
      <c r="F177" s="218"/>
      <c r="G177" s="218"/>
      <c r="H177" s="218"/>
      <c r="I177" s="218"/>
      <c r="J177" s="218"/>
      <c r="K177" s="219"/>
      <c r="L177" s="219"/>
      <c r="M177" s="219"/>
      <c r="N177" s="219"/>
      <c r="O177" s="219"/>
      <c r="P177" s="219"/>
      <c r="Q177" s="219"/>
      <c r="R177" s="219"/>
      <c r="S177" s="219"/>
      <c r="T177" s="219"/>
      <c r="U177" s="222" t="str">
        <f t="shared" si="5"/>
        <v xml:space="preserve">  </v>
      </c>
      <c r="V177" s="52"/>
    </row>
    <row r="178" spans="1:22" ht="15.75" x14ac:dyDescent="0.25">
      <c r="A178" s="220" t="str">
        <f>IF(BIODATA!A177="","", BIODATA!A177)</f>
        <v/>
      </c>
      <c r="B178" s="220" t="str">
        <f>IF(BIODATA!D177="","", BIODATA!D177)</f>
        <v/>
      </c>
      <c r="C178" s="221" t="str">
        <f>IF(BIODATA!E177="","", BIODATA!E177)</f>
        <v/>
      </c>
      <c r="D178" s="217"/>
      <c r="E178" s="217"/>
      <c r="F178" s="218"/>
      <c r="G178" s="218"/>
      <c r="H178" s="218"/>
      <c r="I178" s="218"/>
      <c r="J178" s="218"/>
      <c r="K178" s="219"/>
      <c r="L178" s="219"/>
      <c r="M178" s="219"/>
      <c r="N178" s="219"/>
      <c r="O178" s="219"/>
      <c r="P178" s="219"/>
      <c r="Q178" s="219"/>
      <c r="R178" s="219"/>
      <c r="S178" s="219"/>
      <c r="T178" s="219"/>
      <c r="U178" s="222" t="str">
        <f t="shared" si="5"/>
        <v xml:space="preserve">  </v>
      </c>
      <c r="V178" s="52"/>
    </row>
    <row r="179" spans="1:22" ht="15.75" x14ac:dyDescent="0.25">
      <c r="A179" s="220" t="str">
        <f>IF(BIODATA!A178="","", BIODATA!A178)</f>
        <v/>
      </c>
      <c r="B179" s="220" t="str">
        <f>IF(BIODATA!D178="","", BIODATA!D178)</f>
        <v/>
      </c>
      <c r="C179" s="221" t="str">
        <f>IF(BIODATA!E178="","", BIODATA!E178)</f>
        <v/>
      </c>
      <c r="D179" s="217"/>
      <c r="E179" s="217"/>
      <c r="F179" s="218"/>
      <c r="G179" s="218"/>
      <c r="H179" s="218"/>
      <c r="I179" s="218"/>
      <c r="J179" s="218"/>
      <c r="K179" s="219"/>
      <c r="L179" s="219"/>
      <c r="M179" s="219"/>
      <c r="N179" s="219"/>
      <c r="O179" s="219"/>
      <c r="P179" s="219"/>
      <c r="Q179" s="219"/>
      <c r="R179" s="219"/>
      <c r="S179" s="219"/>
      <c r="T179" s="219"/>
      <c r="U179" s="222" t="str">
        <f t="shared" si="5"/>
        <v xml:space="preserve">  </v>
      </c>
      <c r="V179" s="52"/>
    </row>
    <row r="180" spans="1:22" ht="15.75" x14ac:dyDescent="0.25">
      <c r="A180" s="220" t="str">
        <f>IF(BIODATA!A179="","", BIODATA!A179)</f>
        <v/>
      </c>
      <c r="B180" s="220" t="str">
        <f>IF(BIODATA!D179="","", BIODATA!D179)</f>
        <v/>
      </c>
      <c r="C180" s="221" t="str">
        <f>IF(BIODATA!E179="","", BIODATA!E179)</f>
        <v/>
      </c>
      <c r="D180" s="217"/>
      <c r="E180" s="217"/>
      <c r="F180" s="218"/>
      <c r="G180" s="218"/>
      <c r="H180" s="218"/>
      <c r="I180" s="218"/>
      <c r="J180" s="218"/>
      <c r="K180" s="219"/>
      <c r="L180" s="219"/>
      <c r="M180" s="219"/>
      <c r="N180" s="219"/>
      <c r="O180" s="219"/>
      <c r="P180" s="219"/>
      <c r="Q180" s="219"/>
      <c r="R180" s="219"/>
      <c r="S180" s="219"/>
      <c r="T180" s="219"/>
      <c r="U180" s="222" t="str">
        <f t="shared" si="5"/>
        <v xml:space="preserve">  </v>
      </c>
      <c r="V180" s="52"/>
    </row>
    <row r="181" spans="1:22" ht="15.75" x14ac:dyDescent="0.25">
      <c r="A181" s="220" t="str">
        <f>IF(BIODATA!A180="","", BIODATA!A180)</f>
        <v/>
      </c>
      <c r="B181" s="220" t="str">
        <f>IF(BIODATA!D180="","", BIODATA!D180)</f>
        <v/>
      </c>
      <c r="C181" s="221" t="str">
        <f>IF(BIODATA!E180="","", BIODATA!E180)</f>
        <v/>
      </c>
      <c r="D181" s="217"/>
      <c r="E181" s="217"/>
      <c r="F181" s="218"/>
      <c r="G181" s="218"/>
      <c r="H181" s="218"/>
      <c r="I181" s="218"/>
      <c r="J181" s="218"/>
      <c r="K181" s="219"/>
      <c r="L181" s="219"/>
      <c r="M181" s="219"/>
      <c r="N181" s="219"/>
      <c r="O181" s="219"/>
      <c r="P181" s="219"/>
      <c r="Q181" s="219"/>
      <c r="R181" s="219"/>
      <c r="S181" s="219"/>
      <c r="T181" s="219"/>
      <c r="U181" s="222" t="str">
        <f t="shared" si="5"/>
        <v xml:space="preserve">  </v>
      </c>
      <c r="V181" s="52"/>
    </row>
    <row r="182" spans="1:22" ht="15.75" x14ac:dyDescent="0.25">
      <c r="A182" s="220" t="str">
        <f>IF(BIODATA!A181="","", BIODATA!A181)</f>
        <v/>
      </c>
      <c r="B182" s="220" t="str">
        <f>IF(BIODATA!D181="","", BIODATA!D181)</f>
        <v/>
      </c>
      <c r="C182" s="221" t="str">
        <f>IF(BIODATA!E181="","", BIODATA!E181)</f>
        <v/>
      </c>
      <c r="D182" s="217"/>
      <c r="E182" s="217"/>
      <c r="F182" s="218"/>
      <c r="G182" s="218"/>
      <c r="H182" s="218"/>
      <c r="I182" s="218"/>
      <c r="J182" s="218"/>
      <c r="K182" s="219"/>
      <c r="L182" s="219"/>
      <c r="M182" s="219"/>
      <c r="N182" s="219"/>
      <c r="O182" s="219"/>
      <c r="P182" s="219"/>
      <c r="Q182" s="219"/>
      <c r="R182" s="219"/>
      <c r="S182" s="219"/>
      <c r="T182" s="219"/>
      <c r="U182" s="222" t="str">
        <f t="shared" si="5"/>
        <v xml:space="preserve">  </v>
      </c>
      <c r="V182" s="52"/>
    </row>
    <row r="183" spans="1:22" ht="15.75" x14ac:dyDescent="0.25">
      <c r="A183" s="220" t="str">
        <f>IF(BIODATA!A182="","", BIODATA!A182)</f>
        <v/>
      </c>
      <c r="B183" s="220" t="str">
        <f>IF(BIODATA!D182="","", BIODATA!D182)</f>
        <v/>
      </c>
      <c r="C183" s="221" t="str">
        <f>IF(BIODATA!E182="","", BIODATA!E182)</f>
        <v/>
      </c>
      <c r="D183" s="217"/>
      <c r="E183" s="217"/>
      <c r="F183" s="218"/>
      <c r="G183" s="218"/>
      <c r="H183" s="218"/>
      <c r="I183" s="218"/>
      <c r="J183" s="218"/>
      <c r="K183" s="219"/>
      <c r="L183" s="219"/>
      <c r="M183" s="219"/>
      <c r="N183" s="219"/>
      <c r="O183" s="219"/>
      <c r="P183" s="219"/>
      <c r="Q183" s="219"/>
      <c r="R183" s="219"/>
      <c r="S183" s="219"/>
      <c r="T183" s="219"/>
      <c r="U183" s="222" t="str">
        <f t="shared" si="5"/>
        <v xml:space="preserve">  </v>
      </c>
      <c r="V183" s="52"/>
    </row>
    <row r="184" spans="1:22" ht="15.75" x14ac:dyDescent="0.25">
      <c r="A184" s="220" t="str">
        <f>IF(BIODATA!A183="","", BIODATA!A183)</f>
        <v/>
      </c>
      <c r="B184" s="220" t="str">
        <f>IF(BIODATA!D183="","", BIODATA!D183)</f>
        <v/>
      </c>
      <c r="C184" s="221" t="str">
        <f>IF(BIODATA!E183="","", BIODATA!E183)</f>
        <v/>
      </c>
      <c r="D184" s="217"/>
      <c r="E184" s="217"/>
      <c r="F184" s="218"/>
      <c r="G184" s="218"/>
      <c r="H184" s="218"/>
      <c r="I184" s="218"/>
      <c r="J184" s="218"/>
      <c r="K184" s="219"/>
      <c r="L184" s="219"/>
      <c r="M184" s="219"/>
      <c r="N184" s="219"/>
      <c r="O184" s="219"/>
      <c r="P184" s="219"/>
      <c r="Q184" s="219"/>
      <c r="R184" s="219"/>
      <c r="S184" s="219"/>
      <c r="T184" s="219"/>
      <c r="U184" s="222" t="str">
        <f t="shared" si="5"/>
        <v xml:space="preserve">  </v>
      </c>
      <c r="V184" s="52"/>
    </row>
    <row r="185" spans="1:22" ht="15.75" x14ac:dyDescent="0.25">
      <c r="A185" s="220" t="str">
        <f>IF(BIODATA!A184="","", BIODATA!A184)</f>
        <v/>
      </c>
      <c r="B185" s="220" t="str">
        <f>IF(BIODATA!D184="","", BIODATA!D184)</f>
        <v/>
      </c>
      <c r="C185" s="221" t="str">
        <f>IF(BIODATA!E184="","", BIODATA!E184)</f>
        <v/>
      </c>
      <c r="D185" s="217"/>
      <c r="E185" s="217"/>
      <c r="F185" s="218"/>
      <c r="G185" s="218"/>
      <c r="H185" s="218"/>
      <c r="I185" s="218"/>
      <c r="J185" s="218"/>
      <c r="K185" s="219"/>
      <c r="L185" s="219"/>
      <c r="M185" s="219"/>
      <c r="N185" s="219"/>
      <c r="O185" s="219"/>
      <c r="P185" s="219"/>
      <c r="Q185" s="219"/>
      <c r="R185" s="219"/>
      <c r="S185" s="219"/>
      <c r="T185" s="219"/>
      <c r="U185" s="222" t="str">
        <f t="shared" si="5"/>
        <v xml:space="preserve">  </v>
      </c>
      <c r="V185" s="52"/>
    </row>
    <row r="186" spans="1:22" ht="15.75" x14ac:dyDescent="0.25">
      <c r="A186" s="220" t="str">
        <f>IF(BIODATA!A185="","", BIODATA!A185)</f>
        <v/>
      </c>
      <c r="B186" s="220" t="str">
        <f>IF(BIODATA!D185="","", BIODATA!D185)</f>
        <v/>
      </c>
      <c r="C186" s="221" t="str">
        <f>IF(BIODATA!E185="","", BIODATA!E185)</f>
        <v/>
      </c>
      <c r="D186" s="217"/>
      <c r="E186" s="217"/>
      <c r="F186" s="218"/>
      <c r="G186" s="218"/>
      <c r="H186" s="218"/>
      <c r="I186" s="218"/>
      <c r="J186" s="218"/>
      <c r="K186" s="219"/>
      <c r="L186" s="219"/>
      <c r="M186" s="219"/>
      <c r="N186" s="219"/>
      <c r="O186" s="219"/>
      <c r="P186" s="219"/>
      <c r="Q186" s="219"/>
      <c r="R186" s="219"/>
      <c r="S186" s="219"/>
      <c r="T186" s="219"/>
      <c r="U186" s="222" t="str">
        <f t="shared" si="5"/>
        <v xml:space="preserve">  </v>
      </c>
      <c r="V186" s="52"/>
    </row>
    <row r="187" spans="1:22" ht="15.75" x14ac:dyDescent="0.25">
      <c r="A187" s="220" t="str">
        <f>IF(BIODATA!A186="","", BIODATA!A186)</f>
        <v/>
      </c>
      <c r="B187" s="220" t="str">
        <f>IF(BIODATA!D186="","", BIODATA!D186)</f>
        <v/>
      </c>
      <c r="C187" s="221" t="str">
        <f>IF(BIODATA!E186="","", BIODATA!E186)</f>
        <v/>
      </c>
      <c r="D187" s="217"/>
      <c r="E187" s="217"/>
      <c r="F187" s="218"/>
      <c r="G187" s="218"/>
      <c r="H187" s="218"/>
      <c r="I187" s="218"/>
      <c r="J187" s="218"/>
      <c r="K187" s="219"/>
      <c r="L187" s="219"/>
      <c r="M187" s="219"/>
      <c r="N187" s="219"/>
      <c r="O187" s="219"/>
      <c r="P187" s="219"/>
      <c r="Q187" s="219"/>
      <c r="R187" s="219"/>
      <c r="S187" s="219"/>
      <c r="T187" s="219"/>
      <c r="U187" s="222" t="str">
        <f t="shared" si="5"/>
        <v xml:space="preserve">  </v>
      </c>
      <c r="V187" s="52"/>
    </row>
    <row r="188" spans="1:22" ht="15.75" x14ac:dyDescent="0.25">
      <c r="A188" s="220" t="str">
        <f>IF(BIODATA!A187="","", BIODATA!A187)</f>
        <v/>
      </c>
      <c r="B188" s="220" t="str">
        <f>IF(BIODATA!D187="","", BIODATA!D187)</f>
        <v/>
      </c>
      <c r="C188" s="221" t="str">
        <f>IF(BIODATA!E187="","", BIODATA!E187)</f>
        <v/>
      </c>
      <c r="D188" s="217"/>
      <c r="E188" s="217"/>
      <c r="F188" s="218"/>
      <c r="G188" s="218"/>
      <c r="H188" s="218"/>
      <c r="I188" s="218"/>
      <c r="J188" s="218"/>
      <c r="K188" s="219"/>
      <c r="L188" s="219"/>
      <c r="M188" s="219"/>
      <c r="N188" s="219"/>
      <c r="O188" s="219"/>
      <c r="P188" s="219"/>
      <c r="Q188" s="219"/>
      <c r="R188" s="219"/>
      <c r="S188" s="219"/>
      <c r="T188" s="219"/>
      <c r="U188" s="222" t="str">
        <f t="shared" si="5"/>
        <v xml:space="preserve">  </v>
      </c>
      <c r="V188" s="52"/>
    </row>
    <row r="189" spans="1:22" ht="15.75" x14ac:dyDescent="0.25">
      <c r="A189" s="220" t="str">
        <f>IF(BIODATA!A188="","", BIODATA!A188)</f>
        <v/>
      </c>
      <c r="B189" s="220" t="str">
        <f>IF(BIODATA!D188="","", BIODATA!D188)</f>
        <v/>
      </c>
      <c r="C189" s="221" t="str">
        <f>IF(BIODATA!E188="","", BIODATA!E188)</f>
        <v/>
      </c>
      <c r="D189" s="217"/>
      <c r="E189" s="217"/>
      <c r="F189" s="218"/>
      <c r="G189" s="218"/>
      <c r="H189" s="218"/>
      <c r="I189" s="218"/>
      <c r="J189" s="218"/>
      <c r="K189" s="219"/>
      <c r="L189" s="219"/>
      <c r="M189" s="219"/>
      <c r="N189" s="219"/>
      <c r="O189" s="219"/>
      <c r="P189" s="219"/>
      <c r="Q189" s="219"/>
      <c r="R189" s="219"/>
      <c r="S189" s="219"/>
      <c r="T189" s="219"/>
      <c r="U189" s="222" t="str">
        <f t="shared" si="5"/>
        <v xml:space="preserve">  </v>
      </c>
      <c r="V189" s="52"/>
    </row>
    <row r="190" spans="1:22" ht="15.75" x14ac:dyDescent="0.25">
      <c r="A190" s="220" t="str">
        <f>IF(BIODATA!A189="","", BIODATA!A189)</f>
        <v/>
      </c>
      <c r="B190" s="220" t="str">
        <f>IF(BIODATA!D189="","", BIODATA!D189)</f>
        <v/>
      </c>
      <c r="C190" s="221" t="str">
        <f>IF(BIODATA!E189="","", BIODATA!E189)</f>
        <v/>
      </c>
      <c r="D190" s="217"/>
      <c r="E190" s="217"/>
      <c r="F190" s="218"/>
      <c r="G190" s="218"/>
      <c r="H190" s="218"/>
      <c r="I190" s="218"/>
      <c r="J190" s="218"/>
      <c r="K190" s="219"/>
      <c r="L190" s="219"/>
      <c r="M190" s="219"/>
      <c r="N190" s="219"/>
      <c r="O190" s="219"/>
      <c r="P190" s="219"/>
      <c r="Q190" s="219"/>
      <c r="R190" s="219"/>
      <c r="S190" s="219"/>
      <c r="T190" s="219"/>
      <c r="U190" s="222" t="str">
        <f t="shared" si="5"/>
        <v xml:space="preserve">  </v>
      </c>
      <c r="V190" s="52"/>
    </row>
    <row r="191" spans="1:22" ht="15.75" x14ac:dyDescent="0.25">
      <c r="A191" s="220" t="str">
        <f>IF(BIODATA!A190="","", BIODATA!A190)</f>
        <v/>
      </c>
      <c r="B191" s="220" t="str">
        <f>IF(BIODATA!D190="","", BIODATA!D190)</f>
        <v/>
      </c>
      <c r="C191" s="221" t="str">
        <f>IF(BIODATA!E190="","", BIODATA!E190)</f>
        <v/>
      </c>
      <c r="D191" s="217"/>
      <c r="E191" s="217"/>
      <c r="F191" s="218"/>
      <c r="G191" s="218"/>
      <c r="H191" s="218"/>
      <c r="I191" s="218"/>
      <c r="J191" s="218"/>
      <c r="K191" s="219"/>
      <c r="L191" s="219"/>
      <c r="M191" s="219"/>
      <c r="N191" s="219"/>
      <c r="O191" s="219"/>
      <c r="P191" s="219"/>
      <c r="Q191" s="219"/>
      <c r="R191" s="219"/>
      <c r="S191" s="219"/>
      <c r="T191" s="219"/>
      <c r="U191" s="222" t="str">
        <f t="shared" si="5"/>
        <v xml:space="preserve">  </v>
      </c>
      <c r="V191" s="52"/>
    </row>
    <row r="192" spans="1:22" ht="15.75" x14ac:dyDescent="0.25">
      <c r="A192" s="220" t="str">
        <f>IF(BIODATA!A191="","", BIODATA!A191)</f>
        <v/>
      </c>
      <c r="B192" s="220" t="str">
        <f>IF(BIODATA!D191="","", BIODATA!D191)</f>
        <v/>
      </c>
      <c r="C192" s="221" t="str">
        <f>IF(BIODATA!E191="","", BIODATA!E191)</f>
        <v/>
      </c>
      <c r="D192" s="217"/>
      <c r="E192" s="217"/>
      <c r="F192" s="218"/>
      <c r="G192" s="218"/>
      <c r="H192" s="218"/>
      <c r="I192" s="218"/>
      <c r="J192" s="218"/>
      <c r="K192" s="219"/>
      <c r="L192" s="219"/>
      <c r="M192" s="219"/>
      <c r="N192" s="219"/>
      <c r="O192" s="219"/>
      <c r="P192" s="219"/>
      <c r="Q192" s="219"/>
      <c r="R192" s="219"/>
      <c r="S192" s="219"/>
      <c r="T192" s="219"/>
      <c r="U192" s="222" t="str">
        <f t="shared" si="5"/>
        <v xml:space="preserve">  </v>
      </c>
      <c r="V192" s="52"/>
    </row>
    <row r="193" spans="1:22" ht="15.75" x14ac:dyDescent="0.25">
      <c r="A193" s="220" t="str">
        <f>IF(BIODATA!A192="","", BIODATA!A192)</f>
        <v/>
      </c>
      <c r="B193" s="220" t="str">
        <f>IF(BIODATA!D192="","", BIODATA!D192)</f>
        <v/>
      </c>
      <c r="C193" s="221" t="str">
        <f>IF(BIODATA!E192="","", BIODATA!E192)</f>
        <v/>
      </c>
      <c r="D193" s="217"/>
      <c r="E193" s="217"/>
      <c r="F193" s="218"/>
      <c r="G193" s="218"/>
      <c r="H193" s="218"/>
      <c r="I193" s="218"/>
      <c r="J193" s="218"/>
      <c r="K193" s="219"/>
      <c r="L193" s="219"/>
      <c r="M193" s="219"/>
      <c r="N193" s="219"/>
      <c r="O193" s="219"/>
      <c r="P193" s="219"/>
      <c r="Q193" s="219"/>
      <c r="R193" s="219"/>
      <c r="S193" s="219"/>
      <c r="T193" s="219"/>
      <c r="U193" s="222" t="str">
        <f t="shared" si="5"/>
        <v xml:space="preserve">  </v>
      </c>
      <c r="V193" s="52"/>
    </row>
    <row r="194" spans="1:22" ht="15.75" x14ac:dyDescent="0.25">
      <c r="A194" s="220" t="str">
        <f>IF(BIODATA!A193="","", BIODATA!A193)</f>
        <v/>
      </c>
      <c r="B194" s="220" t="str">
        <f>IF(BIODATA!D193="","", BIODATA!D193)</f>
        <v/>
      </c>
      <c r="C194" s="221" t="str">
        <f>IF(BIODATA!E193="","", BIODATA!E193)</f>
        <v/>
      </c>
      <c r="D194" s="217"/>
      <c r="E194" s="217"/>
      <c r="F194" s="218"/>
      <c r="G194" s="218"/>
      <c r="H194" s="218"/>
      <c r="I194" s="218"/>
      <c r="J194" s="218"/>
      <c r="K194" s="219"/>
      <c r="L194" s="219"/>
      <c r="M194" s="219"/>
      <c r="N194" s="219"/>
      <c r="O194" s="219"/>
      <c r="P194" s="219"/>
      <c r="Q194" s="219"/>
      <c r="R194" s="219"/>
      <c r="S194" s="219"/>
      <c r="T194" s="219"/>
      <c r="U194" s="222" t="str">
        <f t="shared" si="5"/>
        <v xml:space="preserve">  </v>
      </c>
      <c r="V194" s="52"/>
    </row>
    <row r="195" spans="1:22" ht="15.75" x14ac:dyDescent="0.25">
      <c r="A195" s="220" t="str">
        <f>IF(BIODATA!A194="","", BIODATA!A194)</f>
        <v/>
      </c>
      <c r="B195" s="220" t="str">
        <f>IF(BIODATA!D194="","", BIODATA!D194)</f>
        <v/>
      </c>
      <c r="C195" s="221" t="str">
        <f>IF(BIODATA!E194="","", BIODATA!E194)</f>
        <v/>
      </c>
      <c r="D195" s="217"/>
      <c r="E195" s="217"/>
      <c r="F195" s="218"/>
      <c r="G195" s="218"/>
      <c r="H195" s="218"/>
      <c r="I195" s="218"/>
      <c r="J195" s="218"/>
      <c r="K195" s="219"/>
      <c r="L195" s="219"/>
      <c r="M195" s="219"/>
      <c r="N195" s="219"/>
      <c r="O195" s="219"/>
      <c r="P195" s="219"/>
      <c r="Q195" s="219"/>
      <c r="R195" s="219"/>
      <c r="S195" s="219"/>
      <c r="T195" s="219"/>
      <c r="U195" s="222" t="str">
        <f t="shared" si="5"/>
        <v xml:space="preserve">  </v>
      </c>
      <c r="V195" s="52"/>
    </row>
    <row r="196" spans="1:22" ht="15.75" x14ac:dyDescent="0.25">
      <c r="A196" s="220" t="str">
        <f>IF(BIODATA!A195="","", BIODATA!A195)</f>
        <v/>
      </c>
      <c r="B196" s="220" t="str">
        <f>IF(BIODATA!D195="","", BIODATA!D195)</f>
        <v/>
      </c>
      <c r="C196" s="221" t="str">
        <f>IF(BIODATA!E195="","", BIODATA!E195)</f>
        <v/>
      </c>
      <c r="D196" s="217"/>
      <c r="E196" s="217"/>
      <c r="F196" s="218"/>
      <c r="G196" s="218"/>
      <c r="H196" s="218"/>
      <c r="I196" s="218"/>
      <c r="J196" s="218"/>
      <c r="K196" s="219"/>
      <c r="L196" s="219"/>
      <c r="M196" s="219"/>
      <c r="N196" s="219"/>
      <c r="O196" s="219"/>
      <c r="P196" s="219"/>
      <c r="Q196" s="219"/>
      <c r="R196" s="219"/>
      <c r="S196" s="219"/>
      <c r="T196" s="219"/>
      <c r="U196" s="222" t="str">
        <f t="shared" si="5"/>
        <v xml:space="preserve">  </v>
      </c>
      <c r="V196" s="52"/>
    </row>
    <row r="197" spans="1:22" ht="15.75" x14ac:dyDescent="0.25">
      <c r="A197" s="220" t="str">
        <f>IF(BIODATA!A196="","", BIODATA!A196)</f>
        <v/>
      </c>
      <c r="B197" s="220" t="str">
        <f>IF(BIODATA!D196="","", BIODATA!D196)</f>
        <v/>
      </c>
      <c r="C197" s="221" t="str">
        <f>IF(BIODATA!E196="","", BIODATA!E196)</f>
        <v/>
      </c>
      <c r="D197" s="217"/>
      <c r="E197" s="217"/>
      <c r="F197" s="218"/>
      <c r="G197" s="218"/>
      <c r="H197" s="218"/>
      <c r="I197" s="218"/>
      <c r="J197" s="218"/>
      <c r="K197" s="219"/>
      <c r="L197" s="219"/>
      <c r="M197" s="219"/>
      <c r="N197" s="219"/>
      <c r="O197" s="219"/>
      <c r="P197" s="219"/>
      <c r="Q197" s="219"/>
      <c r="R197" s="219"/>
      <c r="S197" s="219"/>
      <c r="T197" s="219"/>
      <c r="U197" s="222" t="str">
        <f t="shared" si="5"/>
        <v xml:space="preserve">  </v>
      </c>
      <c r="V197" s="52"/>
    </row>
    <row r="198" spans="1:22" ht="15.75" x14ac:dyDescent="0.25">
      <c r="A198" s="220" t="str">
        <f>IF(BIODATA!A197="","", BIODATA!A197)</f>
        <v/>
      </c>
      <c r="B198" s="220" t="str">
        <f>IF(BIODATA!D197="","", BIODATA!D197)</f>
        <v/>
      </c>
      <c r="C198" s="221" t="str">
        <f>IF(BIODATA!E197="","", BIODATA!E197)</f>
        <v/>
      </c>
      <c r="D198" s="217"/>
      <c r="E198" s="217"/>
      <c r="F198" s="218"/>
      <c r="G198" s="218"/>
      <c r="H198" s="218"/>
      <c r="I198" s="218"/>
      <c r="J198" s="218"/>
      <c r="K198" s="219"/>
      <c r="L198" s="219"/>
      <c r="M198" s="219"/>
      <c r="N198" s="219"/>
      <c r="O198" s="219"/>
      <c r="P198" s="219"/>
      <c r="Q198" s="219"/>
      <c r="R198" s="219"/>
      <c r="S198" s="219"/>
      <c r="T198" s="219"/>
      <c r="U198" s="222" t="str">
        <f t="shared" si="5"/>
        <v xml:space="preserve">  </v>
      </c>
      <c r="V198" s="52"/>
    </row>
    <row r="199" spans="1:22" ht="15.75" x14ac:dyDescent="0.25">
      <c r="A199" s="220" t="str">
        <f>IF(BIODATA!A198="","", BIODATA!A198)</f>
        <v/>
      </c>
      <c r="B199" s="220" t="str">
        <f>IF(BIODATA!D198="","", BIODATA!D198)</f>
        <v/>
      </c>
      <c r="C199" s="221" t="str">
        <f>IF(BIODATA!E198="","", BIODATA!E198)</f>
        <v/>
      </c>
      <c r="D199" s="217"/>
      <c r="E199" s="217"/>
      <c r="F199" s="218"/>
      <c r="G199" s="218"/>
      <c r="H199" s="218"/>
      <c r="I199" s="218"/>
      <c r="J199" s="218"/>
      <c r="K199" s="219"/>
      <c r="L199" s="219"/>
      <c r="M199" s="219"/>
      <c r="N199" s="219"/>
      <c r="O199" s="219"/>
      <c r="P199" s="219"/>
      <c r="Q199" s="219"/>
      <c r="R199" s="219"/>
      <c r="S199" s="219"/>
      <c r="T199" s="219"/>
      <c r="U199" s="222" t="str">
        <f t="shared" ref="U199:U206" si="6">IFERROR(AVERAGE(D199:T199),"  ")</f>
        <v xml:space="preserve">  </v>
      </c>
      <c r="V199" s="52"/>
    </row>
    <row r="200" spans="1:22" ht="15.75" x14ac:dyDescent="0.25">
      <c r="A200" s="220" t="str">
        <f>IF(BIODATA!A199="","", BIODATA!A199)</f>
        <v/>
      </c>
      <c r="B200" s="220" t="str">
        <f>IF(BIODATA!D199="","", BIODATA!D199)</f>
        <v/>
      </c>
      <c r="C200" s="221" t="str">
        <f>IF(BIODATA!E199="","", BIODATA!E199)</f>
        <v/>
      </c>
      <c r="D200" s="217"/>
      <c r="E200" s="217"/>
      <c r="F200" s="218"/>
      <c r="G200" s="218"/>
      <c r="H200" s="218"/>
      <c r="I200" s="218"/>
      <c r="J200" s="218"/>
      <c r="K200" s="219"/>
      <c r="L200" s="219"/>
      <c r="M200" s="219"/>
      <c r="N200" s="219"/>
      <c r="O200" s="219"/>
      <c r="P200" s="219"/>
      <c r="Q200" s="219"/>
      <c r="R200" s="219"/>
      <c r="S200" s="219"/>
      <c r="T200" s="219"/>
      <c r="U200" s="222" t="str">
        <f t="shared" si="6"/>
        <v xml:space="preserve">  </v>
      </c>
      <c r="V200" s="52"/>
    </row>
    <row r="201" spans="1:22" ht="15.75" x14ac:dyDescent="0.25">
      <c r="A201" s="220" t="str">
        <f>IF(BIODATA!A200="","", BIODATA!A200)</f>
        <v/>
      </c>
      <c r="B201" s="220" t="str">
        <f>IF(BIODATA!D200="","", BIODATA!D200)</f>
        <v/>
      </c>
      <c r="C201" s="221" t="str">
        <f>IF(BIODATA!E200="","", BIODATA!E200)</f>
        <v/>
      </c>
      <c r="D201" s="217"/>
      <c r="E201" s="217"/>
      <c r="F201" s="218"/>
      <c r="G201" s="218"/>
      <c r="H201" s="218"/>
      <c r="I201" s="218"/>
      <c r="J201" s="218"/>
      <c r="K201" s="219"/>
      <c r="L201" s="219"/>
      <c r="M201" s="219"/>
      <c r="N201" s="219"/>
      <c r="O201" s="219"/>
      <c r="P201" s="219"/>
      <c r="Q201" s="219"/>
      <c r="R201" s="219"/>
      <c r="S201" s="219"/>
      <c r="T201" s="219"/>
      <c r="U201" s="222" t="str">
        <f t="shared" si="6"/>
        <v xml:space="preserve">  </v>
      </c>
      <c r="V201" s="52"/>
    </row>
    <row r="202" spans="1:22" ht="15.75" x14ac:dyDescent="0.25">
      <c r="A202" s="220" t="str">
        <f>IF(BIODATA!A201="","", BIODATA!A201)</f>
        <v/>
      </c>
      <c r="B202" s="220" t="str">
        <f>IF(BIODATA!D201="","", BIODATA!D201)</f>
        <v/>
      </c>
      <c r="C202" s="221" t="str">
        <f>IF(BIODATA!E201="","", BIODATA!E201)</f>
        <v/>
      </c>
      <c r="D202" s="217"/>
      <c r="E202" s="217"/>
      <c r="F202" s="218"/>
      <c r="G202" s="218"/>
      <c r="H202" s="218"/>
      <c r="I202" s="218"/>
      <c r="J202" s="218"/>
      <c r="K202" s="219"/>
      <c r="L202" s="219"/>
      <c r="M202" s="219"/>
      <c r="N202" s="219"/>
      <c r="O202" s="219"/>
      <c r="P202" s="219"/>
      <c r="Q202" s="219"/>
      <c r="R202" s="219"/>
      <c r="S202" s="219"/>
      <c r="T202" s="219"/>
      <c r="U202" s="222" t="str">
        <f t="shared" si="6"/>
        <v xml:space="preserve">  </v>
      </c>
      <c r="V202" s="52"/>
    </row>
    <row r="203" spans="1:22" ht="15.75" x14ac:dyDescent="0.25">
      <c r="A203" s="220" t="str">
        <f>IF(BIODATA!A202="","", BIODATA!A202)</f>
        <v/>
      </c>
      <c r="B203" s="220" t="str">
        <f>IF(BIODATA!D202="","", BIODATA!D202)</f>
        <v/>
      </c>
      <c r="C203" s="221" t="str">
        <f>IF(BIODATA!E202="","", BIODATA!E202)</f>
        <v/>
      </c>
      <c r="D203" s="217"/>
      <c r="E203" s="217"/>
      <c r="F203" s="218"/>
      <c r="G203" s="218"/>
      <c r="H203" s="218"/>
      <c r="I203" s="218"/>
      <c r="J203" s="218"/>
      <c r="K203" s="219"/>
      <c r="L203" s="219"/>
      <c r="M203" s="219"/>
      <c r="N203" s="219"/>
      <c r="O203" s="219"/>
      <c r="P203" s="219"/>
      <c r="Q203" s="219"/>
      <c r="R203" s="219"/>
      <c r="S203" s="219"/>
      <c r="T203" s="219"/>
      <c r="U203" s="222" t="str">
        <f t="shared" si="6"/>
        <v xml:space="preserve">  </v>
      </c>
      <c r="V203" s="52"/>
    </row>
    <row r="204" spans="1:22" ht="15.75" x14ac:dyDescent="0.25">
      <c r="A204" s="220" t="str">
        <f>IF(BIODATA!A203="","", BIODATA!A203)</f>
        <v/>
      </c>
      <c r="B204" s="220" t="str">
        <f>IF(BIODATA!D203="","", BIODATA!D203)</f>
        <v/>
      </c>
      <c r="C204" s="221" t="str">
        <f>IF(BIODATA!E203="","", BIODATA!E203)</f>
        <v/>
      </c>
      <c r="D204" s="217"/>
      <c r="E204" s="217"/>
      <c r="F204" s="218"/>
      <c r="G204" s="218"/>
      <c r="H204" s="218"/>
      <c r="I204" s="218"/>
      <c r="J204" s="218"/>
      <c r="K204" s="219"/>
      <c r="L204" s="219"/>
      <c r="M204" s="219"/>
      <c r="N204" s="219"/>
      <c r="O204" s="219"/>
      <c r="P204" s="219"/>
      <c r="Q204" s="219"/>
      <c r="R204" s="219"/>
      <c r="S204" s="219"/>
      <c r="T204" s="219"/>
      <c r="U204" s="222" t="str">
        <f t="shared" si="6"/>
        <v xml:space="preserve">  </v>
      </c>
      <c r="V204" s="52"/>
    </row>
    <row r="205" spans="1:22" ht="15.75" x14ac:dyDescent="0.25">
      <c r="A205" s="220" t="str">
        <f>IF(BIODATA!A204="","", BIODATA!A204)</f>
        <v/>
      </c>
      <c r="B205" s="220" t="str">
        <f>IF(BIODATA!D204="","", BIODATA!D204)</f>
        <v/>
      </c>
      <c r="C205" s="221" t="str">
        <f>IF(BIODATA!E204="","", BIODATA!E204)</f>
        <v/>
      </c>
      <c r="D205" s="217"/>
      <c r="E205" s="217"/>
      <c r="F205" s="218"/>
      <c r="G205" s="218"/>
      <c r="H205" s="218"/>
      <c r="I205" s="218"/>
      <c r="J205" s="218"/>
      <c r="K205" s="219"/>
      <c r="L205" s="219"/>
      <c r="M205" s="219"/>
      <c r="N205" s="219"/>
      <c r="O205" s="219"/>
      <c r="P205" s="219"/>
      <c r="Q205" s="219"/>
      <c r="R205" s="219"/>
      <c r="S205" s="219"/>
      <c r="T205" s="219"/>
      <c r="U205" s="222" t="str">
        <f t="shared" si="6"/>
        <v xml:space="preserve">  </v>
      </c>
      <c r="V205" s="52"/>
    </row>
    <row r="206" spans="1:22" ht="15.75" x14ac:dyDescent="0.25">
      <c r="A206" s="220" t="str">
        <f>IF(BIODATA!A205="","", BIODATA!A205)</f>
        <v/>
      </c>
      <c r="B206" s="220" t="str">
        <f>IF(BIODATA!D205="","", BIODATA!D205)</f>
        <v/>
      </c>
      <c r="C206" s="221" t="str">
        <f>IF(BIODATA!E205="","", BIODATA!E205)</f>
        <v/>
      </c>
      <c r="D206" s="217"/>
      <c r="E206" s="217"/>
      <c r="F206" s="218"/>
      <c r="G206" s="218"/>
      <c r="H206" s="218"/>
      <c r="I206" s="218"/>
      <c r="J206" s="218"/>
      <c r="K206" s="219"/>
      <c r="L206" s="219"/>
      <c r="M206" s="219"/>
      <c r="N206" s="219"/>
      <c r="O206" s="219"/>
      <c r="P206" s="219"/>
      <c r="Q206" s="219"/>
      <c r="R206" s="219"/>
      <c r="S206" s="219"/>
      <c r="T206" s="219"/>
      <c r="U206" s="222" t="str">
        <f t="shared" si="6"/>
        <v xml:space="preserve">  </v>
      </c>
      <c r="V206" s="52"/>
    </row>
    <row r="207" spans="1:22" ht="15" x14ac:dyDescent="0.25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</row>
    <row r="208" spans="1:22" ht="15" x14ac:dyDescent="0.25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5"/>
      <c r="N208" s="52"/>
      <c r="O208" s="55"/>
      <c r="P208" s="52"/>
      <c r="Q208" s="52"/>
      <c r="R208" s="55" t="s">
        <v>25</v>
      </c>
      <c r="S208" s="52"/>
      <c r="T208" s="55"/>
      <c r="U208" s="52"/>
      <c r="V208" s="52"/>
    </row>
    <row r="209" spans="1:22" ht="15" x14ac:dyDescent="0.25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</row>
    <row r="210" spans="1:22" ht="15" hidden="1" customHeight="1" x14ac:dyDescent="0.25"/>
    <row r="211" spans="1:22" ht="15" hidden="1" customHeight="1" x14ac:dyDescent="0.25"/>
    <row r="212" spans="1:22" ht="15" hidden="1" customHeight="1" x14ac:dyDescent="0.25"/>
    <row r="213" spans="1:22" ht="15" hidden="1" customHeight="1" x14ac:dyDescent="0.25"/>
    <row r="214" spans="1:22" ht="15" hidden="1" customHeight="1" x14ac:dyDescent="0.25"/>
    <row r="215" spans="1:22" ht="15" hidden="1" customHeight="1" x14ac:dyDescent="0.25"/>
    <row r="216" spans="1:22" ht="15" hidden="1" customHeight="1" x14ac:dyDescent="0.25"/>
    <row r="217" spans="1:22" ht="15" hidden="1" customHeight="1" x14ac:dyDescent="0.25"/>
    <row r="218" spans="1:22" ht="15" hidden="1" customHeight="1" x14ac:dyDescent="0.25"/>
    <row r="219" spans="1:22" ht="15" hidden="1" customHeight="1" x14ac:dyDescent="0.25"/>
    <row r="220" spans="1:22" ht="15" hidden="1" customHeight="1" x14ac:dyDescent="0.25"/>
    <row r="221" spans="1:22" ht="15" hidden="1" customHeight="1" x14ac:dyDescent="0.25"/>
    <row r="222" spans="1:22" ht="15" hidden="1" customHeight="1" x14ac:dyDescent="0.25"/>
    <row r="223" spans="1:22" ht="15" hidden="1" customHeight="1" x14ac:dyDescent="0.25"/>
    <row r="224" spans="1:22" ht="15" hidden="1" customHeight="1" x14ac:dyDescent="0.25"/>
    <row r="225" ht="15" hidden="1" customHeight="1" x14ac:dyDescent="0.25"/>
    <row r="226" ht="15" hidden="1" customHeight="1" x14ac:dyDescent="0.25"/>
    <row r="227" ht="15" hidden="1" customHeight="1" x14ac:dyDescent="0.25"/>
    <row r="228" ht="15" hidden="1" customHeight="1" x14ac:dyDescent="0.25"/>
    <row r="229" ht="15" hidden="1" customHeight="1" x14ac:dyDescent="0.25"/>
    <row r="230" ht="15" hidden="1" customHeight="1" x14ac:dyDescent="0.25"/>
    <row r="231" ht="15" hidden="1" customHeight="1" x14ac:dyDescent="0.25"/>
    <row r="232" ht="15" hidden="1" customHeight="1" x14ac:dyDescent="0.25"/>
    <row r="233" ht="15" hidden="1" customHeight="1" x14ac:dyDescent="0.25"/>
    <row r="234" ht="15" hidden="1" customHeight="1" x14ac:dyDescent="0.25"/>
    <row r="235" ht="15" hidden="1" customHeight="1" x14ac:dyDescent="0.25"/>
    <row r="236" ht="15" hidden="1" customHeight="1" x14ac:dyDescent="0.25"/>
    <row r="237" ht="15" hidden="1" customHeight="1" x14ac:dyDescent="0.25"/>
    <row r="238" ht="15" hidden="1" customHeight="1" x14ac:dyDescent="0.25"/>
    <row r="239" ht="15" hidden="1" customHeight="1" x14ac:dyDescent="0.25"/>
    <row r="240" ht="15" hidden="1" customHeight="1" x14ac:dyDescent="0.25"/>
    <row r="241" ht="15" hidden="1" customHeight="1" x14ac:dyDescent="0.25"/>
    <row r="242" ht="15" hidden="1" customHeight="1" x14ac:dyDescent="0.25"/>
    <row r="243" ht="15" hidden="1" customHeight="1" x14ac:dyDescent="0.25"/>
    <row r="244" ht="15" hidden="1" customHeight="1" x14ac:dyDescent="0.25"/>
    <row r="245" ht="15" hidden="1" customHeight="1" x14ac:dyDescent="0.25"/>
    <row r="246" ht="15" hidden="1" customHeight="1" x14ac:dyDescent="0.25"/>
    <row r="247" ht="15" hidden="1" customHeight="1" x14ac:dyDescent="0.25"/>
    <row r="248" ht="15" hidden="1" customHeight="1" x14ac:dyDescent="0.25"/>
    <row r="249" ht="15" hidden="1" customHeight="1" x14ac:dyDescent="0.25"/>
    <row r="250" ht="15" hidden="1" customHeight="1" x14ac:dyDescent="0.25"/>
    <row r="251" ht="15" hidden="1" customHeight="1" x14ac:dyDescent="0.25"/>
    <row r="252" ht="15" hidden="1" customHeight="1" x14ac:dyDescent="0.25"/>
    <row r="253" ht="15" hidden="1" customHeight="1" x14ac:dyDescent="0.25"/>
    <row r="254" ht="15" hidden="1" customHeight="1" x14ac:dyDescent="0.25"/>
    <row r="255" ht="15" hidden="1" customHeight="1" x14ac:dyDescent="0.25"/>
    <row r="256" ht="15" hidden="1" customHeight="1" x14ac:dyDescent="0.25"/>
    <row r="257" ht="15" hidden="1" customHeight="1" x14ac:dyDescent="0.25"/>
    <row r="258" ht="15" hidden="1" customHeight="1" x14ac:dyDescent="0.25"/>
    <row r="259" ht="15" hidden="1" customHeight="1" x14ac:dyDescent="0.25"/>
    <row r="260" ht="15" hidden="1" customHeight="1" x14ac:dyDescent="0.25"/>
    <row r="261" ht="15" hidden="1" customHeight="1" x14ac:dyDescent="0.25"/>
    <row r="262" ht="15" hidden="1" customHeight="1" x14ac:dyDescent="0.25"/>
    <row r="263" ht="15" hidden="1" customHeight="1" x14ac:dyDescent="0.25"/>
    <row r="264" ht="15" hidden="1" customHeight="1" x14ac:dyDescent="0.25"/>
    <row r="265" ht="15" hidden="1" customHeight="1" x14ac:dyDescent="0.25"/>
    <row r="266" ht="15" hidden="1" customHeight="1" x14ac:dyDescent="0.25"/>
    <row r="267" ht="15" hidden="1" customHeight="1" x14ac:dyDescent="0.25"/>
    <row r="268" ht="15" hidden="1" customHeight="1" x14ac:dyDescent="0.25"/>
    <row r="269" ht="15" hidden="1" customHeight="1" x14ac:dyDescent="0.25"/>
    <row r="270" ht="15" hidden="1" customHeight="1" x14ac:dyDescent="0.25"/>
    <row r="271" ht="15" hidden="1" customHeight="1" x14ac:dyDescent="0.25"/>
    <row r="272" ht="15" hidden="1" customHeight="1" x14ac:dyDescent="0.25"/>
    <row r="273" ht="15" hidden="1" customHeight="1" x14ac:dyDescent="0.25"/>
    <row r="274" ht="15" hidden="1" customHeight="1" x14ac:dyDescent="0.25"/>
    <row r="275" ht="15" hidden="1" customHeight="1" x14ac:dyDescent="0.25"/>
    <row r="276" ht="15" hidden="1" customHeight="1" x14ac:dyDescent="0.25"/>
    <row r="277" ht="15" hidden="1" customHeight="1" x14ac:dyDescent="0.25"/>
    <row r="278" ht="15" hidden="1" customHeight="1" x14ac:dyDescent="0.25"/>
    <row r="279" ht="15" hidden="1" customHeight="1" x14ac:dyDescent="0.25"/>
    <row r="280" ht="15" hidden="1" customHeight="1" x14ac:dyDescent="0.25"/>
    <row r="281" ht="15" hidden="1" customHeight="1" x14ac:dyDescent="0.25"/>
    <row r="282" ht="15" hidden="1" customHeight="1" x14ac:dyDescent="0.25"/>
    <row r="283" ht="15" hidden="1" customHeight="1" x14ac:dyDescent="0.25"/>
    <row r="284" ht="15" hidden="1" customHeight="1" x14ac:dyDescent="0.25"/>
    <row r="285" ht="15" hidden="1" customHeight="1" x14ac:dyDescent="0.25"/>
    <row r="286" ht="15" hidden="1" customHeight="1" x14ac:dyDescent="0.25"/>
    <row r="287" ht="15" hidden="1" customHeight="1" x14ac:dyDescent="0.25"/>
    <row r="288" ht="15" hidden="1" customHeight="1" x14ac:dyDescent="0.25"/>
    <row r="289" ht="15" hidden="1" customHeight="1" x14ac:dyDescent="0.25"/>
    <row r="290" ht="15" hidden="1" customHeight="1" x14ac:dyDescent="0.25"/>
    <row r="291" ht="15" hidden="1" customHeight="1" x14ac:dyDescent="0.25"/>
    <row r="292" ht="15" hidden="1" customHeight="1" x14ac:dyDescent="0.25"/>
    <row r="293" ht="15" hidden="1" customHeight="1" x14ac:dyDescent="0.25"/>
    <row r="294" ht="15" hidden="1" customHeight="1" x14ac:dyDescent="0.25"/>
    <row r="295" ht="15" hidden="1" customHeight="1" x14ac:dyDescent="0.25"/>
    <row r="296" ht="15" hidden="1" customHeight="1" x14ac:dyDescent="0.25"/>
    <row r="297" ht="15" hidden="1" customHeight="1" x14ac:dyDescent="0.25"/>
    <row r="298" ht="15" hidden="1" customHeight="1" x14ac:dyDescent="0.25"/>
    <row r="299" ht="15" hidden="1" customHeight="1" x14ac:dyDescent="0.25"/>
    <row r="300" ht="15" hidden="1" customHeight="1" x14ac:dyDescent="0.25"/>
    <row r="301" ht="15" hidden="1" customHeight="1" x14ac:dyDescent="0.25"/>
    <row r="302" ht="15" hidden="1" customHeight="1" x14ac:dyDescent="0.25"/>
    <row r="303" ht="15" hidden="1" customHeight="1" x14ac:dyDescent="0.25"/>
    <row r="304" ht="15" hidden="1" customHeight="1" x14ac:dyDescent="0.25"/>
    <row r="305" ht="15" hidden="1" customHeight="1" x14ac:dyDescent="0.25"/>
    <row r="306" ht="15" hidden="1" customHeight="1" x14ac:dyDescent="0.25"/>
    <row r="307" ht="15" hidden="1" customHeight="1" x14ac:dyDescent="0.25"/>
    <row r="308" ht="15" hidden="1" customHeight="1" x14ac:dyDescent="0.25"/>
    <row r="309" ht="15" hidden="1" customHeight="1" x14ac:dyDescent="0.25"/>
    <row r="310" ht="15" hidden="1" customHeight="1" x14ac:dyDescent="0.25"/>
    <row r="311" ht="15" hidden="1" customHeight="1" x14ac:dyDescent="0.25"/>
    <row r="312" ht="15" hidden="1" customHeight="1" x14ac:dyDescent="0.25"/>
    <row r="313" ht="15" hidden="1" customHeight="1" x14ac:dyDescent="0.25"/>
    <row r="314" ht="15" hidden="1" customHeight="1" x14ac:dyDescent="0.25"/>
    <row r="315" ht="15" hidden="1" customHeight="1" x14ac:dyDescent="0.25"/>
    <row r="316" ht="15" hidden="1" customHeight="1" x14ac:dyDescent="0.25"/>
    <row r="317" ht="15" hidden="1" customHeight="1" x14ac:dyDescent="0.25"/>
    <row r="318" ht="15" hidden="1" customHeight="1" x14ac:dyDescent="0.25"/>
    <row r="319" ht="15" hidden="1" customHeight="1" x14ac:dyDescent="0.25"/>
    <row r="320" ht="15" hidden="1" customHeight="1" x14ac:dyDescent="0.25"/>
    <row r="321" ht="15" hidden="1" customHeight="1" x14ac:dyDescent="0.25"/>
    <row r="322" ht="15" hidden="1" customHeight="1" x14ac:dyDescent="0.25"/>
    <row r="323" ht="15" hidden="1" customHeight="1" x14ac:dyDescent="0.25"/>
    <row r="324" ht="15" hidden="1" customHeight="1" x14ac:dyDescent="0.25"/>
    <row r="325" ht="15" hidden="1" customHeight="1" x14ac:dyDescent="0.25"/>
    <row r="326" ht="15" hidden="1" customHeight="1" x14ac:dyDescent="0.25"/>
    <row r="327" ht="15" hidden="1" customHeight="1" x14ac:dyDescent="0.25"/>
    <row r="328" ht="15" hidden="1" customHeight="1" x14ac:dyDescent="0.25"/>
    <row r="329" ht="15" hidden="1" customHeight="1" x14ac:dyDescent="0.25"/>
    <row r="330" ht="15" hidden="1" customHeight="1" x14ac:dyDescent="0.25"/>
    <row r="331" ht="15" hidden="1" customHeight="1" x14ac:dyDescent="0.25"/>
    <row r="332" ht="15" hidden="1" customHeight="1" x14ac:dyDescent="0.25"/>
    <row r="333" ht="15" hidden="1" customHeight="1" x14ac:dyDescent="0.25"/>
    <row r="334" ht="15" hidden="1" customHeight="1" x14ac:dyDescent="0.25"/>
    <row r="335" ht="15" hidden="1" customHeight="1" x14ac:dyDescent="0.25"/>
    <row r="336" ht="15" hidden="1" customHeight="1" x14ac:dyDescent="0.25"/>
    <row r="337" ht="15" hidden="1" customHeight="1" x14ac:dyDescent="0.25"/>
    <row r="338" ht="15" hidden="1" customHeight="1" x14ac:dyDescent="0.25"/>
    <row r="339" ht="15" hidden="1" customHeight="1" x14ac:dyDescent="0.25"/>
    <row r="340" ht="15" hidden="1" customHeight="1" x14ac:dyDescent="0.25"/>
    <row r="341" ht="15" hidden="1" customHeight="1" x14ac:dyDescent="0.25"/>
    <row r="342" ht="15" hidden="1" customHeight="1" x14ac:dyDescent="0.25"/>
    <row r="343" ht="15" hidden="1" customHeight="1" x14ac:dyDescent="0.25"/>
    <row r="344" ht="15" hidden="1" customHeight="1" x14ac:dyDescent="0.25"/>
    <row r="345" ht="15" hidden="1" customHeight="1" x14ac:dyDescent="0.25"/>
    <row r="346" ht="15" hidden="1" customHeight="1" x14ac:dyDescent="0.25"/>
    <row r="347" ht="15" hidden="1" customHeight="1" x14ac:dyDescent="0.25"/>
    <row r="348" ht="15" hidden="1" customHeight="1" x14ac:dyDescent="0.25"/>
    <row r="349" ht="15" hidden="1" customHeight="1" x14ac:dyDescent="0.25"/>
    <row r="350" ht="15" hidden="1" customHeight="1" x14ac:dyDescent="0.25"/>
    <row r="351" ht="15" hidden="1" customHeight="1" x14ac:dyDescent="0.25"/>
    <row r="352" ht="15" hidden="1" customHeight="1" x14ac:dyDescent="0.25"/>
    <row r="353" ht="15" hidden="1" customHeight="1" x14ac:dyDescent="0.25"/>
    <row r="354" ht="15" hidden="1" customHeight="1" x14ac:dyDescent="0.25"/>
    <row r="355" ht="15" hidden="1" customHeight="1" x14ac:dyDescent="0.25"/>
    <row r="356" ht="15" hidden="1" customHeight="1" x14ac:dyDescent="0.25"/>
    <row r="357" ht="15" hidden="1" customHeight="1" x14ac:dyDescent="0.25"/>
    <row r="358" ht="15" hidden="1" customHeight="1" x14ac:dyDescent="0.25"/>
    <row r="359" ht="15" hidden="1" customHeight="1" x14ac:dyDescent="0.25"/>
    <row r="360" ht="15" hidden="1" customHeight="1" x14ac:dyDescent="0.25"/>
    <row r="361" ht="15" hidden="1" customHeight="1" x14ac:dyDescent="0.25"/>
    <row r="362" ht="15" hidden="1" customHeight="1" x14ac:dyDescent="0.25"/>
    <row r="363" ht="15" hidden="1" customHeight="1" x14ac:dyDescent="0.25"/>
    <row r="364" ht="15" hidden="1" customHeight="1" x14ac:dyDescent="0.25"/>
    <row r="365" ht="15" hidden="1" customHeight="1" x14ac:dyDescent="0.25"/>
    <row r="366" ht="15" hidden="1" customHeight="1" x14ac:dyDescent="0.25"/>
    <row r="367" ht="15" hidden="1" customHeight="1" x14ac:dyDescent="0.25"/>
    <row r="368" ht="15" hidden="1" customHeight="1" x14ac:dyDescent="0.25"/>
    <row r="369" ht="15" hidden="1" customHeight="1" x14ac:dyDescent="0.25"/>
    <row r="370" ht="15" hidden="1" customHeight="1" x14ac:dyDescent="0.25"/>
    <row r="371" ht="15" hidden="1" customHeight="1" x14ac:dyDescent="0.25"/>
    <row r="372" ht="15" hidden="1" customHeight="1" x14ac:dyDescent="0.25"/>
    <row r="373" ht="15" hidden="1" customHeight="1" x14ac:dyDescent="0.25"/>
    <row r="374" ht="15" hidden="1" customHeight="1" x14ac:dyDescent="0.25"/>
    <row r="375" ht="15" hidden="1" customHeight="1" x14ac:dyDescent="0.25"/>
    <row r="376" ht="15" hidden="1" customHeight="1" x14ac:dyDescent="0.25"/>
    <row r="377" ht="15" hidden="1" customHeight="1" x14ac:dyDescent="0.25"/>
    <row r="378" ht="15" hidden="1" customHeight="1" x14ac:dyDescent="0.25"/>
    <row r="379" ht="15" hidden="1" customHeight="1" x14ac:dyDescent="0.25"/>
    <row r="380" ht="15" hidden="1" customHeight="1" x14ac:dyDescent="0.25"/>
    <row r="381" ht="15" hidden="1" customHeight="1" x14ac:dyDescent="0.25"/>
    <row r="382" ht="15" hidden="1" customHeight="1" x14ac:dyDescent="0.25"/>
    <row r="383" ht="15" hidden="1" customHeight="1" x14ac:dyDescent="0.25"/>
    <row r="384" ht="15" hidden="1" customHeight="1" x14ac:dyDescent="0.25"/>
    <row r="385" ht="15" hidden="1" customHeight="1" x14ac:dyDescent="0.25"/>
    <row r="386" ht="15" hidden="1" customHeight="1" x14ac:dyDescent="0.25"/>
    <row r="387" ht="15" hidden="1" customHeight="1" x14ac:dyDescent="0.25"/>
    <row r="388" ht="15" hidden="1" customHeight="1" x14ac:dyDescent="0.25"/>
    <row r="389" ht="15" hidden="1" customHeight="1" x14ac:dyDescent="0.25"/>
    <row r="390" ht="15" hidden="1" customHeight="1" x14ac:dyDescent="0.25"/>
    <row r="391" ht="15" hidden="1" customHeight="1" x14ac:dyDescent="0.25"/>
    <row r="392" ht="15" hidden="1" customHeight="1" x14ac:dyDescent="0.25"/>
    <row r="393" ht="15" hidden="1" customHeight="1" x14ac:dyDescent="0.25"/>
    <row r="394" ht="15" hidden="1" customHeight="1" x14ac:dyDescent="0.25"/>
    <row r="395" ht="15" hidden="1" customHeight="1" x14ac:dyDescent="0.25"/>
    <row r="396" ht="15" hidden="1" customHeight="1" x14ac:dyDescent="0.25"/>
    <row r="397" ht="15" hidden="1" customHeight="1" x14ac:dyDescent="0.25"/>
    <row r="398" ht="15" hidden="1" customHeight="1" x14ac:dyDescent="0.25"/>
    <row r="399" ht="15" hidden="1" customHeight="1" x14ac:dyDescent="0.25"/>
    <row r="400" ht="15" hidden="1" customHeight="1" x14ac:dyDescent="0.25"/>
    <row r="401" ht="15" hidden="1" customHeight="1" x14ac:dyDescent="0.25"/>
    <row r="402" ht="15" hidden="1" customHeight="1" x14ac:dyDescent="0.25"/>
    <row r="403" ht="15" hidden="1" customHeight="1" x14ac:dyDescent="0.25"/>
    <row r="404" ht="15" hidden="1" customHeight="1" x14ac:dyDescent="0.25"/>
    <row r="405" ht="15" hidden="1" customHeight="1" x14ac:dyDescent="0.25"/>
    <row r="406" ht="15" hidden="1" customHeight="1" x14ac:dyDescent="0.25"/>
    <row r="407" ht="15" hidden="1" customHeight="1" x14ac:dyDescent="0.25"/>
    <row r="408" ht="15" hidden="1" customHeight="1" x14ac:dyDescent="0.25"/>
    <row r="409" ht="15" hidden="1" customHeight="1" x14ac:dyDescent="0.25"/>
  </sheetData>
  <sheetProtection algorithmName="SHA-512" hashValue="RVYGC+WlIcwHP6XUc1e+OqHXzXu/4GQ47Y7rQN5L6rUMuXFgLU36Az/A2v9touR4wgWBUMf4aDNHJhfcRKuYTQ==" saltValue="noldwNc+dNewqn8OJJaTng==" spinCount="100000" sheet="1" selectLockedCells="1"/>
  <mergeCells count="23">
    <mergeCell ref="U4:U5"/>
    <mergeCell ref="O4:O5"/>
    <mergeCell ref="Q4:Q5"/>
    <mergeCell ref="P4:P5"/>
    <mergeCell ref="R4:R5"/>
    <mergeCell ref="S4:S5"/>
    <mergeCell ref="T4:T5"/>
    <mergeCell ref="L4:L5"/>
    <mergeCell ref="A1:T1"/>
    <mergeCell ref="A2:T2"/>
    <mergeCell ref="A3:B3"/>
    <mergeCell ref="A4:B4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M4:M5"/>
    <mergeCell ref="N4:N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Group Box 1">
              <controlPr defaultSize="0" autoFill="0" autoPict="0">
                <anchor moveWithCells="1">
                  <from>
                    <xdr:col>0</xdr:col>
                    <xdr:colOff>66675</xdr:colOff>
                    <xdr:row>0</xdr:row>
                    <xdr:rowOff>66675</xdr:rowOff>
                  </from>
                  <to>
                    <xdr:col>2</xdr:col>
                    <xdr:colOff>2171700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Group Box 2">
              <controlPr defaultSize="0" autoFill="0" autoPict="0">
                <anchor moveWithCells="1">
                  <from>
                    <xdr:col>3</xdr:col>
                    <xdr:colOff>0</xdr:colOff>
                    <xdr:row>0</xdr:row>
                    <xdr:rowOff>47625</xdr:rowOff>
                  </from>
                  <to>
                    <xdr:col>4</xdr:col>
                    <xdr:colOff>200025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BS411"/>
  <sheetViews>
    <sheetView showGridLines="0" showRowColHeaders="0" showZeros="0" workbookViewId="0">
      <selection activeCell="E8" sqref="E8"/>
    </sheetView>
  </sheetViews>
  <sheetFormatPr defaultColWidth="0" defaultRowHeight="15" customHeight="1" zeroHeight="1" x14ac:dyDescent="0.25"/>
  <cols>
    <col min="1" max="1" width="6.5703125" style="68" customWidth="1"/>
    <col min="2" max="2" width="22.7109375" style="68" customWidth="1"/>
    <col min="3" max="3" width="26.7109375" style="68" customWidth="1"/>
    <col min="4" max="4" width="14.7109375" style="68" customWidth="1"/>
    <col min="5" max="8" width="9.28515625" style="68" customWidth="1"/>
    <col min="9" max="9" width="10.140625" style="68" customWidth="1"/>
    <col min="10" max="13" width="9.28515625" style="69" customWidth="1"/>
    <col min="14" max="14" width="9.140625" style="68" customWidth="1"/>
    <col min="15" max="15" width="0" style="68" hidden="1" customWidth="1"/>
    <col min="16" max="18" width="9.140625" style="68" hidden="1" customWidth="1"/>
    <col min="19" max="71" width="0" style="68" hidden="1" customWidth="1"/>
    <col min="72" max="16384" width="9.140625" style="68" hidden="1"/>
  </cols>
  <sheetData>
    <row r="1" spans="1:14" s="55" customFormat="1" ht="21" x14ac:dyDescent="0.25">
      <c r="J1" s="56"/>
      <c r="K1" s="56"/>
      <c r="L1" s="56"/>
      <c r="M1" s="56"/>
    </row>
    <row r="2" spans="1:14" s="58" customFormat="1" ht="21" x14ac:dyDescent="0.25">
      <c r="A2" s="57"/>
      <c r="B2" s="57"/>
      <c r="C2" s="57"/>
      <c r="D2" s="55"/>
      <c r="E2" s="181"/>
      <c r="F2" s="181"/>
      <c r="G2" s="181"/>
      <c r="H2" s="57"/>
      <c r="I2" s="57"/>
      <c r="J2" s="56"/>
      <c r="K2" s="384" t="s">
        <v>72</v>
      </c>
      <c r="L2" s="384"/>
      <c r="M2" s="384"/>
      <c r="N2" s="57"/>
    </row>
    <row r="3" spans="1:14" s="58" customFormat="1" ht="20.25" x14ac:dyDescent="0.25">
      <c r="A3" s="57"/>
      <c r="B3" s="57"/>
      <c r="C3" s="57"/>
      <c r="D3" s="154"/>
      <c r="E3" s="182"/>
      <c r="F3" s="182"/>
      <c r="G3" s="182"/>
      <c r="H3" s="57"/>
      <c r="I3" s="57"/>
      <c r="J3" s="59"/>
      <c r="K3" s="385"/>
      <c r="L3" s="385"/>
      <c r="M3" s="385"/>
      <c r="N3" s="57"/>
    </row>
    <row r="4" spans="1:14" s="58" customFormat="1" ht="18" x14ac:dyDescent="0.25">
      <c r="A4" s="57"/>
      <c r="B4" s="57"/>
      <c r="C4" s="57"/>
      <c r="D4" s="155"/>
      <c r="E4" s="57"/>
      <c r="F4" s="57"/>
      <c r="G4" s="57"/>
      <c r="H4" s="57"/>
      <c r="I4" s="57"/>
      <c r="J4" s="60"/>
      <c r="K4" s="60"/>
      <c r="L4" s="60"/>
      <c r="M4" s="60"/>
      <c r="N4" s="57"/>
    </row>
    <row r="5" spans="1:14" s="58" customFormat="1" ht="14.25" customHeight="1" x14ac:dyDescent="0.25">
      <c r="A5" s="390" t="s">
        <v>73</v>
      </c>
      <c r="B5" s="390" t="s">
        <v>4</v>
      </c>
      <c r="C5" s="390" t="s">
        <v>74</v>
      </c>
      <c r="D5" s="394" t="s">
        <v>126</v>
      </c>
      <c r="E5" s="392" t="s">
        <v>75</v>
      </c>
      <c r="F5" s="389"/>
      <c r="G5" s="393"/>
      <c r="H5" s="386" t="s">
        <v>8</v>
      </c>
      <c r="I5" s="388" t="s">
        <v>76</v>
      </c>
      <c r="J5" s="389" t="s">
        <v>77</v>
      </c>
      <c r="K5" s="389"/>
      <c r="L5" s="389"/>
      <c r="M5" s="389"/>
      <c r="N5" s="57"/>
    </row>
    <row r="6" spans="1:14" s="58" customFormat="1" ht="15.75" x14ac:dyDescent="0.25">
      <c r="A6" s="391"/>
      <c r="B6" s="391"/>
      <c r="C6" s="391"/>
      <c r="D6" s="395"/>
      <c r="E6" s="70" t="s">
        <v>78</v>
      </c>
      <c r="F6" s="61" t="s">
        <v>79</v>
      </c>
      <c r="G6" s="62" t="s">
        <v>80</v>
      </c>
      <c r="H6" s="387"/>
      <c r="I6" s="388"/>
      <c r="J6" s="61" t="s">
        <v>78</v>
      </c>
      <c r="K6" s="61" t="s">
        <v>79</v>
      </c>
      <c r="L6" s="62" t="s">
        <v>80</v>
      </c>
      <c r="M6" s="63" t="s">
        <v>81</v>
      </c>
      <c r="N6" s="57"/>
    </row>
    <row r="7" spans="1:14" s="58" customFormat="1" ht="14.25" x14ac:dyDescent="0.25">
      <c r="A7" s="64">
        <v>1</v>
      </c>
      <c r="B7" s="64">
        <v>2</v>
      </c>
      <c r="C7" s="64">
        <v>3</v>
      </c>
      <c r="D7" s="64">
        <v>4</v>
      </c>
      <c r="E7" s="64">
        <v>5</v>
      </c>
      <c r="F7" s="64">
        <v>6</v>
      </c>
      <c r="G7" s="64">
        <v>7</v>
      </c>
      <c r="H7" s="64">
        <v>8</v>
      </c>
      <c r="I7" s="64">
        <v>9</v>
      </c>
      <c r="J7" s="64">
        <v>10</v>
      </c>
      <c r="K7" s="64">
        <v>11</v>
      </c>
      <c r="L7" s="64">
        <v>12</v>
      </c>
      <c r="M7" s="64">
        <v>13</v>
      </c>
      <c r="N7" s="57"/>
    </row>
    <row r="8" spans="1:14" s="58" customFormat="1" ht="14.25" x14ac:dyDescent="0.25">
      <c r="A8" s="113">
        <f>IF(BIODATA!A6="","", BIODATA!A6)</f>
        <v>1</v>
      </c>
      <c r="B8" s="113" t="str">
        <f>IF(BIODATA!D6="","", BIODATA!D6)</f>
        <v>3-17-06-21-016-001-8</v>
      </c>
      <c r="C8" s="114" t="str">
        <f>IF(BIODATA!E6="","", BIODATA!E6)</f>
        <v>Ade Sukma</v>
      </c>
      <c r="D8" s="115" t="str">
        <f>IF(BIODATA!H6="","", BIODATA!H6)</f>
        <v>Kimia</v>
      </c>
      <c r="E8" s="71">
        <v>80</v>
      </c>
      <c r="F8" s="71">
        <v>80</v>
      </c>
      <c r="G8" s="72">
        <v>80</v>
      </c>
      <c r="H8" s="73">
        <v>80</v>
      </c>
      <c r="I8" s="103">
        <f>SUM(E8:H8)</f>
        <v>320</v>
      </c>
      <c r="J8" s="108" t="str">
        <f t="shared" ref="J8:M39" si="0">IF(E8="","",IF(E8&gt;=85.1,"Sangat Baik",IF(E8&gt;=70.1,"Baik",IF(E8&gt;=55.1,"Cukup","Kurang"))))</f>
        <v>Baik</v>
      </c>
      <c r="K8" s="108" t="str">
        <f t="shared" si="0"/>
        <v>Baik</v>
      </c>
      <c r="L8" s="108" t="str">
        <f t="shared" si="0"/>
        <v>Baik</v>
      </c>
      <c r="M8" s="108" t="str">
        <f t="shared" si="0"/>
        <v>Baik</v>
      </c>
      <c r="N8" s="57"/>
    </row>
    <row r="9" spans="1:14" s="58" customFormat="1" ht="14.25" x14ac:dyDescent="0.25">
      <c r="A9" s="113">
        <f>IF(BIODATA!A7="","", BIODATA!A7)</f>
        <v>2</v>
      </c>
      <c r="B9" s="113" t="str">
        <f>IF(BIODATA!D7="","", BIODATA!D7)</f>
        <v>3-17-06-21-016-002-7</v>
      </c>
      <c r="C9" s="114" t="str">
        <f>IF(BIODATA!E7="","", BIODATA!E7)</f>
        <v>Aisyah Maharani</v>
      </c>
      <c r="D9" s="115" t="str">
        <f>IF(BIODATA!H7="","", BIODATA!H7)</f>
        <v>Kimia</v>
      </c>
      <c r="E9" s="71">
        <v>80</v>
      </c>
      <c r="F9" s="71">
        <v>80</v>
      </c>
      <c r="G9" s="72">
        <v>80</v>
      </c>
      <c r="H9" s="73">
        <v>80</v>
      </c>
      <c r="I9" s="103">
        <f t="shared" ref="I9:I72" si="1">SUM(E9:H9)</f>
        <v>320</v>
      </c>
      <c r="J9" s="108" t="str">
        <f t="shared" si="0"/>
        <v>Baik</v>
      </c>
      <c r="K9" s="108" t="str">
        <f t="shared" si="0"/>
        <v>Baik</v>
      </c>
      <c r="L9" s="108" t="str">
        <f t="shared" si="0"/>
        <v>Baik</v>
      </c>
      <c r="M9" s="108" t="str">
        <f t="shared" si="0"/>
        <v>Baik</v>
      </c>
      <c r="N9" s="57"/>
    </row>
    <row r="10" spans="1:14" s="58" customFormat="1" ht="14.25" x14ac:dyDescent="0.25">
      <c r="A10" s="113" t="str">
        <f>IF(BIODATA!A8="","", BIODATA!A8)</f>
        <v/>
      </c>
      <c r="B10" s="113" t="str">
        <f>IF(BIODATA!D8="","", BIODATA!D8)</f>
        <v/>
      </c>
      <c r="C10" s="114" t="str">
        <f>IF(BIODATA!E8="","", BIODATA!E8)</f>
        <v/>
      </c>
      <c r="D10" s="115" t="str">
        <f>IF(BIODATA!H8="","", BIODATA!H8)</f>
        <v/>
      </c>
      <c r="E10" s="71"/>
      <c r="F10" s="71"/>
      <c r="G10" s="72"/>
      <c r="H10" s="73"/>
      <c r="I10" s="103">
        <f t="shared" si="1"/>
        <v>0</v>
      </c>
      <c r="J10" s="108" t="str">
        <f t="shared" si="0"/>
        <v/>
      </c>
      <c r="K10" s="108" t="str">
        <f t="shared" si="0"/>
        <v/>
      </c>
      <c r="L10" s="108" t="str">
        <f t="shared" si="0"/>
        <v/>
      </c>
      <c r="M10" s="108" t="str">
        <f t="shared" si="0"/>
        <v/>
      </c>
      <c r="N10" s="57"/>
    </row>
    <row r="11" spans="1:14" s="58" customFormat="1" ht="14.25" x14ac:dyDescent="0.25">
      <c r="A11" s="113" t="str">
        <f>IF(BIODATA!A9="","", BIODATA!A9)</f>
        <v/>
      </c>
      <c r="B11" s="113" t="str">
        <f>IF(BIODATA!D9="","", BIODATA!D9)</f>
        <v/>
      </c>
      <c r="C11" s="114" t="str">
        <f>IF(BIODATA!E9="","", BIODATA!E9)</f>
        <v/>
      </c>
      <c r="D11" s="115" t="str">
        <f>IF(BIODATA!H9="","", BIODATA!H9)</f>
        <v/>
      </c>
      <c r="E11" s="71"/>
      <c r="F11" s="71"/>
      <c r="G11" s="72"/>
      <c r="H11" s="73"/>
      <c r="I11" s="103">
        <f t="shared" si="1"/>
        <v>0</v>
      </c>
      <c r="J11" s="108" t="str">
        <f t="shared" si="0"/>
        <v/>
      </c>
      <c r="K11" s="108" t="str">
        <f t="shared" si="0"/>
        <v/>
      </c>
      <c r="L11" s="108" t="str">
        <f t="shared" si="0"/>
        <v/>
      </c>
      <c r="M11" s="108" t="str">
        <f t="shared" si="0"/>
        <v/>
      </c>
      <c r="N11" s="57"/>
    </row>
    <row r="12" spans="1:14" s="58" customFormat="1" ht="14.25" x14ac:dyDescent="0.25">
      <c r="A12" s="113" t="str">
        <f>IF(BIODATA!A10="","", BIODATA!A10)</f>
        <v/>
      </c>
      <c r="B12" s="113" t="str">
        <f>IF(BIODATA!D10="","", BIODATA!D10)</f>
        <v/>
      </c>
      <c r="C12" s="114" t="str">
        <f>IF(BIODATA!E10="","", BIODATA!E10)</f>
        <v/>
      </c>
      <c r="D12" s="115" t="str">
        <f>IF(BIODATA!H10="","", BIODATA!H10)</f>
        <v/>
      </c>
      <c r="E12" s="71"/>
      <c r="F12" s="71"/>
      <c r="G12" s="72"/>
      <c r="H12" s="73"/>
      <c r="I12" s="103">
        <f t="shared" si="1"/>
        <v>0</v>
      </c>
      <c r="J12" s="108" t="str">
        <f t="shared" si="0"/>
        <v/>
      </c>
      <c r="K12" s="108" t="str">
        <f t="shared" si="0"/>
        <v/>
      </c>
      <c r="L12" s="108" t="str">
        <f t="shared" si="0"/>
        <v/>
      </c>
      <c r="M12" s="108" t="str">
        <f t="shared" si="0"/>
        <v/>
      </c>
      <c r="N12" s="57"/>
    </row>
    <row r="13" spans="1:14" s="58" customFormat="1" ht="14.25" x14ac:dyDescent="0.25">
      <c r="A13" s="113" t="str">
        <f>IF(BIODATA!A11="","", BIODATA!A11)</f>
        <v/>
      </c>
      <c r="B13" s="113" t="str">
        <f>IF(BIODATA!D11="","", BIODATA!D11)</f>
        <v/>
      </c>
      <c r="C13" s="114" t="str">
        <f>IF(BIODATA!E11="","", BIODATA!E11)</f>
        <v/>
      </c>
      <c r="D13" s="115" t="str">
        <f>IF(BIODATA!H11="","", BIODATA!H11)</f>
        <v/>
      </c>
      <c r="E13" s="71"/>
      <c r="F13" s="71"/>
      <c r="G13" s="72"/>
      <c r="H13" s="73"/>
      <c r="I13" s="103">
        <f t="shared" si="1"/>
        <v>0</v>
      </c>
      <c r="J13" s="108" t="str">
        <f>IF(E13="","",IF(E13&gt;=85.1,"Sangat Baik",IF(E13&gt;=70.1,"Baik",IF(E13&gt;=55.1,"Cukup","Kurang"))))</f>
        <v/>
      </c>
      <c r="K13" s="108" t="str">
        <f t="shared" si="0"/>
        <v/>
      </c>
      <c r="L13" s="108" t="str">
        <f t="shared" si="0"/>
        <v/>
      </c>
      <c r="M13" s="108" t="str">
        <f t="shared" si="0"/>
        <v/>
      </c>
      <c r="N13" s="57"/>
    </row>
    <row r="14" spans="1:14" s="58" customFormat="1" ht="14.25" x14ac:dyDescent="0.25">
      <c r="A14" s="113" t="str">
        <f>IF(BIODATA!A12="","", BIODATA!A12)</f>
        <v/>
      </c>
      <c r="B14" s="113" t="str">
        <f>IF(BIODATA!D12="","", BIODATA!D12)</f>
        <v/>
      </c>
      <c r="C14" s="114" t="str">
        <f>IF(BIODATA!E12="","", BIODATA!E12)</f>
        <v/>
      </c>
      <c r="D14" s="115" t="str">
        <f>IF(BIODATA!H12="","", BIODATA!H12)</f>
        <v/>
      </c>
      <c r="E14" s="71"/>
      <c r="F14" s="71"/>
      <c r="G14" s="72"/>
      <c r="H14" s="73"/>
      <c r="I14" s="103">
        <f t="shared" si="1"/>
        <v>0</v>
      </c>
      <c r="J14" s="108" t="str">
        <f t="shared" ref="J14:M77" si="2">IF(E14="","",IF(E14&gt;=85.1,"Sangat Baik",IF(E14&gt;=70.1,"Baik",IF(E14&gt;=55.1,"Cukup","Kurang"))))</f>
        <v/>
      </c>
      <c r="K14" s="108" t="str">
        <f t="shared" si="0"/>
        <v/>
      </c>
      <c r="L14" s="108" t="str">
        <f t="shared" si="0"/>
        <v/>
      </c>
      <c r="M14" s="108" t="str">
        <f t="shared" si="0"/>
        <v/>
      </c>
      <c r="N14" s="57"/>
    </row>
    <row r="15" spans="1:14" s="58" customFormat="1" ht="14.25" x14ac:dyDescent="0.25">
      <c r="A15" s="113" t="str">
        <f>IF(BIODATA!A13="","", BIODATA!A13)</f>
        <v/>
      </c>
      <c r="B15" s="113" t="str">
        <f>IF(BIODATA!D13="","", BIODATA!D13)</f>
        <v/>
      </c>
      <c r="C15" s="114" t="str">
        <f>IF(BIODATA!E13="","", BIODATA!E13)</f>
        <v/>
      </c>
      <c r="D15" s="115" t="str">
        <f>IF(BIODATA!H13="","", BIODATA!H13)</f>
        <v/>
      </c>
      <c r="E15" s="71"/>
      <c r="F15" s="71"/>
      <c r="G15" s="72"/>
      <c r="H15" s="73"/>
      <c r="I15" s="103">
        <f t="shared" si="1"/>
        <v>0</v>
      </c>
      <c r="J15" s="108" t="str">
        <f t="shared" si="2"/>
        <v/>
      </c>
      <c r="K15" s="108" t="str">
        <f t="shared" si="0"/>
        <v/>
      </c>
      <c r="L15" s="108" t="str">
        <f t="shared" si="0"/>
        <v/>
      </c>
      <c r="M15" s="108" t="str">
        <f t="shared" si="0"/>
        <v/>
      </c>
      <c r="N15" s="57"/>
    </row>
    <row r="16" spans="1:14" s="58" customFormat="1" ht="14.25" x14ac:dyDescent="0.25">
      <c r="A16" s="113" t="str">
        <f>IF(BIODATA!A14="","", BIODATA!A14)</f>
        <v/>
      </c>
      <c r="B16" s="113" t="str">
        <f>IF(BIODATA!D14="","", BIODATA!D14)</f>
        <v/>
      </c>
      <c r="C16" s="114" t="str">
        <f>IF(BIODATA!E14="","", BIODATA!E14)</f>
        <v/>
      </c>
      <c r="D16" s="115" t="str">
        <f>IF(BIODATA!H14="","", BIODATA!H14)</f>
        <v/>
      </c>
      <c r="E16" s="71"/>
      <c r="F16" s="71"/>
      <c r="G16" s="72"/>
      <c r="H16" s="73"/>
      <c r="I16" s="103">
        <f t="shared" si="1"/>
        <v>0</v>
      </c>
      <c r="J16" s="108" t="str">
        <f t="shared" si="2"/>
        <v/>
      </c>
      <c r="K16" s="108" t="str">
        <f t="shared" si="0"/>
        <v/>
      </c>
      <c r="L16" s="108" t="str">
        <f t="shared" si="0"/>
        <v/>
      </c>
      <c r="M16" s="108" t="str">
        <f t="shared" si="0"/>
        <v/>
      </c>
      <c r="N16" s="57"/>
    </row>
    <row r="17" spans="1:14" s="58" customFormat="1" ht="14.25" x14ac:dyDescent="0.25">
      <c r="A17" s="113" t="str">
        <f>IF(BIODATA!A15="","", BIODATA!A15)</f>
        <v/>
      </c>
      <c r="B17" s="113" t="str">
        <f>IF(BIODATA!D15="","", BIODATA!D15)</f>
        <v/>
      </c>
      <c r="C17" s="114" t="str">
        <f>IF(BIODATA!E15="","", BIODATA!E15)</f>
        <v/>
      </c>
      <c r="D17" s="115" t="str">
        <f>IF(BIODATA!H15="","", BIODATA!H15)</f>
        <v/>
      </c>
      <c r="E17" s="71"/>
      <c r="F17" s="71"/>
      <c r="G17" s="72"/>
      <c r="H17" s="73"/>
      <c r="I17" s="103">
        <f t="shared" si="1"/>
        <v>0</v>
      </c>
      <c r="J17" s="108" t="str">
        <f t="shared" si="2"/>
        <v/>
      </c>
      <c r="K17" s="108" t="str">
        <f t="shared" si="0"/>
        <v/>
      </c>
      <c r="L17" s="108" t="str">
        <f t="shared" si="0"/>
        <v/>
      </c>
      <c r="M17" s="108" t="str">
        <f t="shared" si="0"/>
        <v/>
      </c>
      <c r="N17" s="57"/>
    </row>
    <row r="18" spans="1:14" s="58" customFormat="1" ht="14.25" x14ac:dyDescent="0.25">
      <c r="A18" s="113" t="str">
        <f>IF(BIODATA!A16="","", BIODATA!A16)</f>
        <v/>
      </c>
      <c r="B18" s="113" t="str">
        <f>IF(BIODATA!D16="","", BIODATA!D16)</f>
        <v/>
      </c>
      <c r="C18" s="114" t="str">
        <f>IF(BIODATA!E16="","", BIODATA!E16)</f>
        <v/>
      </c>
      <c r="D18" s="115" t="str">
        <f>IF(BIODATA!H16="","", BIODATA!H16)</f>
        <v/>
      </c>
      <c r="E18" s="71"/>
      <c r="F18" s="71"/>
      <c r="G18" s="72"/>
      <c r="H18" s="73"/>
      <c r="I18" s="103">
        <f t="shared" si="1"/>
        <v>0</v>
      </c>
      <c r="J18" s="108" t="str">
        <f t="shared" si="2"/>
        <v/>
      </c>
      <c r="K18" s="108" t="str">
        <f t="shared" si="0"/>
        <v/>
      </c>
      <c r="L18" s="108" t="str">
        <f t="shared" si="0"/>
        <v/>
      </c>
      <c r="M18" s="108" t="str">
        <f t="shared" si="0"/>
        <v/>
      </c>
      <c r="N18" s="57"/>
    </row>
    <row r="19" spans="1:14" s="58" customFormat="1" ht="14.25" x14ac:dyDescent="0.25">
      <c r="A19" s="113" t="str">
        <f>IF(BIODATA!A17="","", BIODATA!A17)</f>
        <v/>
      </c>
      <c r="B19" s="113" t="str">
        <f>IF(BIODATA!D17="","", BIODATA!D17)</f>
        <v/>
      </c>
      <c r="C19" s="114" t="str">
        <f>IF(BIODATA!E17="","", BIODATA!E17)</f>
        <v/>
      </c>
      <c r="D19" s="115" t="str">
        <f>IF(BIODATA!H17="","", BIODATA!H17)</f>
        <v/>
      </c>
      <c r="E19" s="71"/>
      <c r="F19" s="71"/>
      <c r="G19" s="72"/>
      <c r="H19" s="73"/>
      <c r="I19" s="103">
        <f t="shared" si="1"/>
        <v>0</v>
      </c>
      <c r="J19" s="108" t="str">
        <f t="shared" si="2"/>
        <v/>
      </c>
      <c r="K19" s="108" t="str">
        <f t="shared" si="0"/>
        <v/>
      </c>
      <c r="L19" s="108" t="str">
        <f t="shared" si="0"/>
        <v/>
      </c>
      <c r="M19" s="108" t="str">
        <f t="shared" si="0"/>
        <v/>
      </c>
      <c r="N19" s="57"/>
    </row>
    <row r="20" spans="1:14" s="58" customFormat="1" ht="14.25" x14ac:dyDescent="0.25">
      <c r="A20" s="113" t="str">
        <f>IF(BIODATA!A18="","", BIODATA!A18)</f>
        <v/>
      </c>
      <c r="B20" s="113" t="str">
        <f>IF(BIODATA!D18="","", BIODATA!D18)</f>
        <v/>
      </c>
      <c r="C20" s="114" t="str">
        <f>IF(BIODATA!E18="","", BIODATA!E18)</f>
        <v/>
      </c>
      <c r="D20" s="115" t="str">
        <f>IF(BIODATA!H18="","", BIODATA!H18)</f>
        <v/>
      </c>
      <c r="E20" s="71"/>
      <c r="F20" s="71"/>
      <c r="G20" s="72"/>
      <c r="H20" s="73"/>
      <c r="I20" s="103">
        <f t="shared" si="1"/>
        <v>0</v>
      </c>
      <c r="J20" s="108" t="str">
        <f t="shared" si="2"/>
        <v/>
      </c>
      <c r="K20" s="108" t="str">
        <f t="shared" si="0"/>
        <v/>
      </c>
      <c r="L20" s="108" t="str">
        <f t="shared" si="0"/>
        <v/>
      </c>
      <c r="M20" s="108" t="str">
        <f t="shared" si="0"/>
        <v/>
      </c>
      <c r="N20" s="57"/>
    </row>
    <row r="21" spans="1:14" s="58" customFormat="1" ht="14.25" x14ac:dyDescent="0.25">
      <c r="A21" s="113" t="str">
        <f>IF(BIODATA!A19="","", BIODATA!A19)</f>
        <v/>
      </c>
      <c r="B21" s="113" t="str">
        <f>IF(BIODATA!D19="","", BIODATA!D19)</f>
        <v/>
      </c>
      <c r="C21" s="114" t="str">
        <f>IF(BIODATA!E19="","", BIODATA!E19)</f>
        <v/>
      </c>
      <c r="D21" s="115" t="str">
        <f>IF(BIODATA!H19="","", BIODATA!H19)</f>
        <v/>
      </c>
      <c r="E21" s="71"/>
      <c r="F21" s="71"/>
      <c r="G21" s="72"/>
      <c r="H21" s="73"/>
      <c r="I21" s="103">
        <f t="shared" si="1"/>
        <v>0</v>
      </c>
      <c r="J21" s="108" t="str">
        <f t="shared" si="2"/>
        <v/>
      </c>
      <c r="K21" s="108" t="str">
        <f t="shared" si="0"/>
        <v/>
      </c>
      <c r="L21" s="108" t="str">
        <f t="shared" si="0"/>
        <v/>
      </c>
      <c r="M21" s="108" t="str">
        <f t="shared" si="0"/>
        <v/>
      </c>
      <c r="N21" s="57"/>
    </row>
    <row r="22" spans="1:14" s="58" customFormat="1" ht="14.25" x14ac:dyDescent="0.25">
      <c r="A22" s="113" t="str">
        <f>IF(BIODATA!A20="","", BIODATA!A20)</f>
        <v/>
      </c>
      <c r="B22" s="113" t="str">
        <f>IF(BIODATA!D20="","", BIODATA!D20)</f>
        <v/>
      </c>
      <c r="C22" s="114" t="str">
        <f>IF(BIODATA!E20="","", BIODATA!E20)</f>
        <v/>
      </c>
      <c r="D22" s="115" t="str">
        <f>IF(BIODATA!H20="","", BIODATA!H20)</f>
        <v/>
      </c>
      <c r="E22" s="71"/>
      <c r="F22" s="71"/>
      <c r="G22" s="72"/>
      <c r="H22" s="73"/>
      <c r="I22" s="103">
        <f t="shared" si="1"/>
        <v>0</v>
      </c>
      <c r="J22" s="108" t="str">
        <f t="shared" si="2"/>
        <v/>
      </c>
      <c r="K22" s="108" t="str">
        <f t="shared" si="0"/>
        <v/>
      </c>
      <c r="L22" s="108" t="str">
        <f t="shared" si="0"/>
        <v/>
      </c>
      <c r="M22" s="108" t="str">
        <f t="shared" si="0"/>
        <v/>
      </c>
      <c r="N22" s="57"/>
    </row>
    <row r="23" spans="1:14" s="58" customFormat="1" ht="14.25" x14ac:dyDescent="0.25">
      <c r="A23" s="113" t="str">
        <f>IF(BIODATA!A21="","", BIODATA!A21)</f>
        <v/>
      </c>
      <c r="B23" s="113" t="str">
        <f>IF(BIODATA!D21="","", BIODATA!D21)</f>
        <v/>
      </c>
      <c r="C23" s="114" t="str">
        <f>IF(BIODATA!E21="","", BIODATA!E21)</f>
        <v/>
      </c>
      <c r="D23" s="115" t="str">
        <f>IF(BIODATA!H21="","", BIODATA!H21)</f>
        <v/>
      </c>
      <c r="E23" s="71"/>
      <c r="F23" s="71"/>
      <c r="G23" s="72"/>
      <c r="H23" s="73"/>
      <c r="I23" s="103">
        <f t="shared" si="1"/>
        <v>0</v>
      </c>
      <c r="J23" s="108" t="str">
        <f t="shared" si="2"/>
        <v/>
      </c>
      <c r="K23" s="108" t="str">
        <f t="shared" si="0"/>
        <v/>
      </c>
      <c r="L23" s="108" t="str">
        <f t="shared" si="0"/>
        <v/>
      </c>
      <c r="M23" s="108" t="str">
        <f t="shared" si="0"/>
        <v/>
      </c>
      <c r="N23" s="57"/>
    </row>
    <row r="24" spans="1:14" s="58" customFormat="1" ht="14.25" x14ac:dyDescent="0.25">
      <c r="A24" s="113" t="str">
        <f>IF(BIODATA!A22="","", BIODATA!A22)</f>
        <v/>
      </c>
      <c r="B24" s="113" t="str">
        <f>IF(BIODATA!D22="","", BIODATA!D22)</f>
        <v/>
      </c>
      <c r="C24" s="114" t="str">
        <f>IF(BIODATA!E22="","", BIODATA!E22)</f>
        <v/>
      </c>
      <c r="D24" s="115" t="str">
        <f>IF(BIODATA!H22="","", BIODATA!H22)</f>
        <v/>
      </c>
      <c r="E24" s="71"/>
      <c r="F24" s="71"/>
      <c r="G24" s="72"/>
      <c r="H24" s="73"/>
      <c r="I24" s="103">
        <f t="shared" si="1"/>
        <v>0</v>
      </c>
      <c r="J24" s="108" t="str">
        <f t="shared" si="2"/>
        <v/>
      </c>
      <c r="K24" s="108" t="str">
        <f t="shared" si="0"/>
        <v/>
      </c>
      <c r="L24" s="108" t="str">
        <f t="shared" si="0"/>
        <v/>
      </c>
      <c r="M24" s="108" t="str">
        <f t="shared" si="0"/>
        <v/>
      </c>
      <c r="N24" s="57"/>
    </row>
    <row r="25" spans="1:14" s="58" customFormat="1" ht="14.25" x14ac:dyDescent="0.25">
      <c r="A25" s="113" t="str">
        <f>IF(BIODATA!A23="","", BIODATA!A23)</f>
        <v/>
      </c>
      <c r="B25" s="113" t="str">
        <f>IF(BIODATA!D23="","", BIODATA!D23)</f>
        <v/>
      </c>
      <c r="C25" s="114" t="str">
        <f>IF(BIODATA!E23="","", BIODATA!E23)</f>
        <v/>
      </c>
      <c r="D25" s="115" t="str">
        <f>IF(BIODATA!H23="","", BIODATA!H23)</f>
        <v/>
      </c>
      <c r="E25" s="71"/>
      <c r="F25" s="71"/>
      <c r="G25" s="72"/>
      <c r="H25" s="73"/>
      <c r="I25" s="103">
        <f t="shared" si="1"/>
        <v>0</v>
      </c>
      <c r="J25" s="108" t="str">
        <f t="shared" si="2"/>
        <v/>
      </c>
      <c r="K25" s="108" t="str">
        <f t="shared" si="0"/>
        <v/>
      </c>
      <c r="L25" s="108" t="str">
        <f t="shared" si="0"/>
        <v/>
      </c>
      <c r="M25" s="108" t="str">
        <f t="shared" si="0"/>
        <v/>
      </c>
      <c r="N25" s="57"/>
    </row>
    <row r="26" spans="1:14" s="58" customFormat="1" ht="14.25" x14ac:dyDescent="0.25">
      <c r="A26" s="113" t="str">
        <f>IF(BIODATA!A24="","", BIODATA!A24)</f>
        <v/>
      </c>
      <c r="B26" s="113" t="str">
        <f>IF(BIODATA!D24="","", BIODATA!D24)</f>
        <v/>
      </c>
      <c r="C26" s="114" t="str">
        <f>IF(BIODATA!E24="","", BIODATA!E24)</f>
        <v/>
      </c>
      <c r="D26" s="115" t="str">
        <f>IF(BIODATA!H24="","", BIODATA!H24)</f>
        <v/>
      </c>
      <c r="E26" s="71"/>
      <c r="F26" s="71"/>
      <c r="G26" s="72"/>
      <c r="H26" s="73"/>
      <c r="I26" s="103">
        <f t="shared" si="1"/>
        <v>0</v>
      </c>
      <c r="J26" s="108" t="str">
        <f t="shared" si="2"/>
        <v/>
      </c>
      <c r="K26" s="108" t="str">
        <f t="shared" si="0"/>
        <v/>
      </c>
      <c r="L26" s="108" t="str">
        <f t="shared" si="0"/>
        <v/>
      </c>
      <c r="M26" s="108" t="str">
        <f t="shared" si="0"/>
        <v/>
      </c>
      <c r="N26" s="57"/>
    </row>
    <row r="27" spans="1:14" s="58" customFormat="1" ht="14.25" x14ac:dyDescent="0.25">
      <c r="A27" s="113" t="str">
        <f>IF(BIODATA!A25="","", BIODATA!A25)</f>
        <v/>
      </c>
      <c r="B27" s="113" t="str">
        <f>IF(BIODATA!D25="","", BIODATA!D25)</f>
        <v/>
      </c>
      <c r="C27" s="114" t="str">
        <f>IF(BIODATA!E25="","", BIODATA!E25)</f>
        <v/>
      </c>
      <c r="D27" s="115" t="str">
        <f>IF(BIODATA!H25="","", BIODATA!H25)</f>
        <v/>
      </c>
      <c r="E27" s="71"/>
      <c r="F27" s="71"/>
      <c r="G27" s="72"/>
      <c r="H27" s="73"/>
      <c r="I27" s="103">
        <f t="shared" si="1"/>
        <v>0</v>
      </c>
      <c r="J27" s="108" t="str">
        <f t="shared" si="2"/>
        <v/>
      </c>
      <c r="K27" s="108" t="str">
        <f t="shared" si="0"/>
        <v/>
      </c>
      <c r="L27" s="108" t="str">
        <f t="shared" si="0"/>
        <v/>
      </c>
      <c r="M27" s="108" t="str">
        <f t="shared" si="0"/>
        <v/>
      </c>
      <c r="N27" s="57"/>
    </row>
    <row r="28" spans="1:14" s="58" customFormat="1" ht="14.25" x14ac:dyDescent="0.25">
      <c r="A28" s="113" t="str">
        <f>IF(BIODATA!A26="","", BIODATA!A26)</f>
        <v/>
      </c>
      <c r="B28" s="113" t="str">
        <f>IF(BIODATA!D26="","", BIODATA!D26)</f>
        <v/>
      </c>
      <c r="C28" s="114" t="str">
        <f>IF(BIODATA!E26="","", BIODATA!E26)</f>
        <v/>
      </c>
      <c r="D28" s="115" t="str">
        <f>IF(BIODATA!H26="","", BIODATA!H26)</f>
        <v/>
      </c>
      <c r="E28" s="71"/>
      <c r="F28" s="71"/>
      <c r="G28" s="72"/>
      <c r="H28" s="73"/>
      <c r="I28" s="103">
        <f t="shared" si="1"/>
        <v>0</v>
      </c>
      <c r="J28" s="108" t="str">
        <f t="shared" si="2"/>
        <v/>
      </c>
      <c r="K28" s="108" t="str">
        <f t="shared" si="0"/>
        <v/>
      </c>
      <c r="L28" s="108" t="str">
        <f t="shared" si="0"/>
        <v/>
      </c>
      <c r="M28" s="108" t="str">
        <f t="shared" si="0"/>
        <v/>
      </c>
      <c r="N28" s="57"/>
    </row>
    <row r="29" spans="1:14" s="58" customFormat="1" ht="14.25" x14ac:dyDescent="0.25">
      <c r="A29" s="113" t="str">
        <f>IF(BIODATA!A27="","", BIODATA!A27)</f>
        <v/>
      </c>
      <c r="B29" s="113" t="str">
        <f>IF(BIODATA!D27="","", BIODATA!D27)</f>
        <v/>
      </c>
      <c r="C29" s="114" t="str">
        <f>IF(BIODATA!E27="","", BIODATA!E27)</f>
        <v/>
      </c>
      <c r="D29" s="115" t="str">
        <f>IF(BIODATA!H27="","", BIODATA!H27)</f>
        <v/>
      </c>
      <c r="E29" s="71"/>
      <c r="F29" s="71"/>
      <c r="G29" s="72"/>
      <c r="H29" s="73"/>
      <c r="I29" s="103">
        <f t="shared" si="1"/>
        <v>0</v>
      </c>
      <c r="J29" s="108" t="str">
        <f t="shared" si="2"/>
        <v/>
      </c>
      <c r="K29" s="108" t="str">
        <f t="shared" si="0"/>
        <v/>
      </c>
      <c r="L29" s="108" t="str">
        <f t="shared" si="0"/>
        <v/>
      </c>
      <c r="M29" s="108" t="str">
        <f t="shared" si="0"/>
        <v/>
      </c>
      <c r="N29" s="57"/>
    </row>
    <row r="30" spans="1:14" s="58" customFormat="1" ht="14.25" x14ac:dyDescent="0.25">
      <c r="A30" s="113" t="str">
        <f>IF(BIODATA!A28="","", BIODATA!A28)</f>
        <v/>
      </c>
      <c r="B30" s="113" t="str">
        <f>IF(BIODATA!D28="","", BIODATA!D28)</f>
        <v/>
      </c>
      <c r="C30" s="114" t="str">
        <f>IF(BIODATA!E28="","", BIODATA!E28)</f>
        <v/>
      </c>
      <c r="D30" s="115" t="str">
        <f>IF(BIODATA!H28="","", BIODATA!H28)</f>
        <v/>
      </c>
      <c r="E30" s="71"/>
      <c r="F30" s="71"/>
      <c r="G30" s="72"/>
      <c r="H30" s="73"/>
      <c r="I30" s="103">
        <f t="shared" si="1"/>
        <v>0</v>
      </c>
      <c r="J30" s="108" t="str">
        <f t="shared" si="2"/>
        <v/>
      </c>
      <c r="K30" s="108" t="str">
        <f t="shared" si="0"/>
        <v/>
      </c>
      <c r="L30" s="108" t="str">
        <f t="shared" si="0"/>
        <v/>
      </c>
      <c r="M30" s="108" t="str">
        <f t="shared" si="0"/>
        <v/>
      </c>
      <c r="N30" s="57"/>
    </row>
    <row r="31" spans="1:14" s="58" customFormat="1" ht="14.25" x14ac:dyDescent="0.25">
      <c r="A31" s="113" t="str">
        <f>IF(BIODATA!A29="","", BIODATA!A29)</f>
        <v/>
      </c>
      <c r="B31" s="113" t="str">
        <f>IF(BIODATA!D29="","", BIODATA!D29)</f>
        <v/>
      </c>
      <c r="C31" s="114" t="str">
        <f>IF(BIODATA!E29="","", BIODATA!E29)</f>
        <v/>
      </c>
      <c r="D31" s="115" t="str">
        <f>IF(BIODATA!H29="","", BIODATA!H29)</f>
        <v/>
      </c>
      <c r="E31" s="71"/>
      <c r="F31" s="71"/>
      <c r="G31" s="72"/>
      <c r="H31" s="73"/>
      <c r="I31" s="103">
        <f t="shared" si="1"/>
        <v>0</v>
      </c>
      <c r="J31" s="108" t="str">
        <f t="shared" si="2"/>
        <v/>
      </c>
      <c r="K31" s="108" t="str">
        <f t="shared" si="0"/>
        <v/>
      </c>
      <c r="L31" s="108" t="str">
        <f t="shared" si="0"/>
        <v/>
      </c>
      <c r="M31" s="108" t="str">
        <f t="shared" si="0"/>
        <v/>
      </c>
      <c r="N31" s="57"/>
    </row>
    <row r="32" spans="1:14" s="58" customFormat="1" ht="14.25" x14ac:dyDescent="0.25">
      <c r="A32" s="113" t="str">
        <f>IF(BIODATA!A30="","", BIODATA!A30)</f>
        <v/>
      </c>
      <c r="B32" s="113" t="str">
        <f>IF(BIODATA!D30="","", BIODATA!D30)</f>
        <v/>
      </c>
      <c r="C32" s="114" t="str">
        <f>IF(BIODATA!E30="","", BIODATA!E30)</f>
        <v/>
      </c>
      <c r="D32" s="115" t="str">
        <f>IF(BIODATA!H30="","", BIODATA!H30)</f>
        <v/>
      </c>
      <c r="E32" s="71"/>
      <c r="F32" s="71"/>
      <c r="G32" s="72"/>
      <c r="H32" s="73"/>
      <c r="I32" s="103">
        <f t="shared" si="1"/>
        <v>0</v>
      </c>
      <c r="J32" s="108" t="str">
        <f t="shared" si="2"/>
        <v/>
      </c>
      <c r="K32" s="108" t="str">
        <f t="shared" si="0"/>
        <v/>
      </c>
      <c r="L32" s="108" t="str">
        <f t="shared" si="0"/>
        <v/>
      </c>
      <c r="M32" s="108" t="str">
        <f t="shared" si="0"/>
        <v/>
      </c>
      <c r="N32" s="57"/>
    </row>
    <row r="33" spans="1:14" s="58" customFormat="1" ht="14.25" x14ac:dyDescent="0.25">
      <c r="A33" s="113" t="str">
        <f>IF(BIODATA!A31="","", BIODATA!A31)</f>
        <v/>
      </c>
      <c r="B33" s="113" t="str">
        <f>IF(BIODATA!D31="","", BIODATA!D31)</f>
        <v/>
      </c>
      <c r="C33" s="114" t="str">
        <f>IF(BIODATA!E31="","", BIODATA!E31)</f>
        <v/>
      </c>
      <c r="D33" s="115" t="str">
        <f>IF(BIODATA!H31="","", BIODATA!H31)</f>
        <v/>
      </c>
      <c r="E33" s="71"/>
      <c r="F33" s="71"/>
      <c r="G33" s="72"/>
      <c r="H33" s="73"/>
      <c r="I33" s="103">
        <f t="shared" si="1"/>
        <v>0</v>
      </c>
      <c r="J33" s="108" t="str">
        <f t="shared" si="2"/>
        <v/>
      </c>
      <c r="K33" s="108" t="str">
        <f t="shared" si="0"/>
        <v/>
      </c>
      <c r="L33" s="108" t="str">
        <f t="shared" si="0"/>
        <v/>
      </c>
      <c r="M33" s="108" t="str">
        <f t="shared" si="0"/>
        <v/>
      </c>
      <c r="N33" s="57"/>
    </row>
    <row r="34" spans="1:14" s="58" customFormat="1" ht="14.25" x14ac:dyDescent="0.25">
      <c r="A34" s="113" t="str">
        <f>IF(BIODATA!A32="","", BIODATA!A32)</f>
        <v/>
      </c>
      <c r="B34" s="113" t="str">
        <f>IF(BIODATA!D32="","", BIODATA!D32)</f>
        <v/>
      </c>
      <c r="C34" s="114" t="str">
        <f>IF(BIODATA!E32="","", BIODATA!E32)</f>
        <v/>
      </c>
      <c r="D34" s="115" t="str">
        <f>IF(BIODATA!H32="","", BIODATA!H32)</f>
        <v/>
      </c>
      <c r="E34" s="71"/>
      <c r="F34" s="71"/>
      <c r="G34" s="72"/>
      <c r="H34" s="73"/>
      <c r="I34" s="103">
        <f t="shared" si="1"/>
        <v>0</v>
      </c>
      <c r="J34" s="108" t="str">
        <f t="shared" si="2"/>
        <v/>
      </c>
      <c r="K34" s="108" t="str">
        <f t="shared" si="0"/>
        <v/>
      </c>
      <c r="L34" s="108" t="str">
        <f t="shared" si="0"/>
        <v/>
      </c>
      <c r="M34" s="108" t="str">
        <f t="shared" si="0"/>
        <v/>
      </c>
      <c r="N34" s="57"/>
    </row>
    <row r="35" spans="1:14" s="58" customFormat="1" ht="14.25" x14ac:dyDescent="0.25">
      <c r="A35" s="113" t="str">
        <f>IF(BIODATA!A33="","", BIODATA!A33)</f>
        <v/>
      </c>
      <c r="B35" s="113" t="str">
        <f>IF(BIODATA!D33="","", BIODATA!D33)</f>
        <v/>
      </c>
      <c r="C35" s="114" t="str">
        <f>IF(BIODATA!E33="","", BIODATA!E33)</f>
        <v/>
      </c>
      <c r="D35" s="115" t="str">
        <f>IF(BIODATA!H33="","", BIODATA!H33)</f>
        <v/>
      </c>
      <c r="E35" s="71"/>
      <c r="F35" s="71"/>
      <c r="G35" s="72"/>
      <c r="H35" s="73"/>
      <c r="I35" s="103">
        <f t="shared" si="1"/>
        <v>0</v>
      </c>
      <c r="J35" s="108" t="str">
        <f t="shared" si="2"/>
        <v/>
      </c>
      <c r="K35" s="108" t="str">
        <f t="shared" si="0"/>
        <v/>
      </c>
      <c r="L35" s="108" t="str">
        <f t="shared" si="0"/>
        <v/>
      </c>
      <c r="M35" s="108" t="str">
        <f t="shared" si="0"/>
        <v/>
      </c>
      <c r="N35" s="57"/>
    </row>
    <row r="36" spans="1:14" s="58" customFormat="1" ht="14.25" x14ac:dyDescent="0.25">
      <c r="A36" s="113" t="str">
        <f>IF(BIODATA!A34="","", BIODATA!A34)</f>
        <v/>
      </c>
      <c r="B36" s="113" t="str">
        <f>IF(BIODATA!D34="","", BIODATA!D34)</f>
        <v/>
      </c>
      <c r="C36" s="114" t="str">
        <f>IF(BIODATA!E34="","", BIODATA!E34)</f>
        <v/>
      </c>
      <c r="D36" s="115" t="str">
        <f>IF(BIODATA!H34="","", BIODATA!H34)</f>
        <v/>
      </c>
      <c r="E36" s="71"/>
      <c r="F36" s="71"/>
      <c r="G36" s="72"/>
      <c r="H36" s="73"/>
      <c r="I36" s="103">
        <f t="shared" si="1"/>
        <v>0</v>
      </c>
      <c r="J36" s="108" t="str">
        <f t="shared" si="2"/>
        <v/>
      </c>
      <c r="K36" s="108" t="str">
        <f t="shared" si="0"/>
        <v/>
      </c>
      <c r="L36" s="108" t="str">
        <f t="shared" si="0"/>
        <v/>
      </c>
      <c r="M36" s="108" t="str">
        <f t="shared" si="0"/>
        <v/>
      </c>
      <c r="N36" s="57"/>
    </row>
    <row r="37" spans="1:14" s="58" customFormat="1" ht="14.25" x14ac:dyDescent="0.25">
      <c r="A37" s="113" t="str">
        <f>IF(BIODATA!A35="","", BIODATA!A35)</f>
        <v/>
      </c>
      <c r="B37" s="113" t="str">
        <f>IF(BIODATA!D35="","", BIODATA!D35)</f>
        <v/>
      </c>
      <c r="C37" s="114" t="str">
        <f>IF(BIODATA!E35="","", BIODATA!E35)</f>
        <v/>
      </c>
      <c r="D37" s="115" t="str">
        <f>IF(BIODATA!H35="","", BIODATA!H35)</f>
        <v/>
      </c>
      <c r="E37" s="71"/>
      <c r="F37" s="71"/>
      <c r="G37" s="72"/>
      <c r="H37" s="73"/>
      <c r="I37" s="103">
        <f t="shared" si="1"/>
        <v>0</v>
      </c>
      <c r="J37" s="108" t="str">
        <f t="shared" si="2"/>
        <v/>
      </c>
      <c r="K37" s="108" t="str">
        <f t="shared" si="0"/>
        <v/>
      </c>
      <c r="L37" s="108" t="str">
        <f t="shared" si="0"/>
        <v/>
      </c>
      <c r="M37" s="108" t="str">
        <f t="shared" si="0"/>
        <v/>
      </c>
      <c r="N37" s="57"/>
    </row>
    <row r="38" spans="1:14" s="58" customFormat="1" ht="14.25" x14ac:dyDescent="0.25">
      <c r="A38" s="113" t="str">
        <f>IF(BIODATA!A36="","", BIODATA!A36)</f>
        <v/>
      </c>
      <c r="B38" s="113" t="str">
        <f>IF(BIODATA!D36="","", BIODATA!D36)</f>
        <v/>
      </c>
      <c r="C38" s="114" t="str">
        <f>IF(BIODATA!E36="","", BIODATA!E36)</f>
        <v/>
      </c>
      <c r="D38" s="115" t="str">
        <f>IF(BIODATA!H36="","", BIODATA!H36)</f>
        <v/>
      </c>
      <c r="E38" s="71"/>
      <c r="F38" s="71"/>
      <c r="G38" s="72"/>
      <c r="H38" s="73"/>
      <c r="I38" s="103">
        <f t="shared" si="1"/>
        <v>0</v>
      </c>
      <c r="J38" s="108" t="str">
        <f t="shared" si="2"/>
        <v/>
      </c>
      <c r="K38" s="108" t="str">
        <f t="shared" si="0"/>
        <v/>
      </c>
      <c r="L38" s="108" t="str">
        <f t="shared" si="0"/>
        <v/>
      </c>
      <c r="M38" s="108" t="str">
        <f t="shared" si="0"/>
        <v/>
      </c>
      <c r="N38" s="57"/>
    </row>
    <row r="39" spans="1:14" s="58" customFormat="1" ht="14.25" x14ac:dyDescent="0.25">
      <c r="A39" s="113" t="str">
        <f>IF(BIODATA!A37="","", BIODATA!A37)</f>
        <v/>
      </c>
      <c r="B39" s="113" t="str">
        <f>IF(BIODATA!D37="","", BIODATA!D37)</f>
        <v/>
      </c>
      <c r="C39" s="114" t="str">
        <f>IF(BIODATA!E37="","", BIODATA!E37)</f>
        <v/>
      </c>
      <c r="D39" s="115" t="str">
        <f>IF(BIODATA!H37="","", BIODATA!H37)</f>
        <v/>
      </c>
      <c r="E39" s="71"/>
      <c r="F39" s="71"/>
      <c r="G39" s="72"/>
      <c r="H39" s="73"/>
      <c r="I39" s="103">
        <f t="shared" si="1"/>
        <v>0</v>
      </c>
      <c r="J39" s="108" t="str">
        <f t="shared" si="2"/>
        <v/>
      </c>
      <c r="K39" s="108" t="str">
        <f t="shared" si="0"/>
        <v/>
      </c>
      <c r="L39" s="108" t="str">
        <f t="shared" si="0"/>
        <v/>
      </c>
      <c r="M39" s="108" t="str">
        <f t="shared" si="0"/>
        <v/>
      </c>
      <c r="N39" s="57"/>
    </row>
    <row r="40" spans="1:14" s="58" customFormat="1" ht="14.25" x14ac:dyDescent="0.25">
      <c r="A40" s="113" t="str">
        <f>IF(BIODATA!A38="","", BIODATA!A38)</f>
        <v/>
      </c>
      <c r="B40" s="113" t="str">
        <f>IF(BIODATA!D38="","", BIODATA!D38)</f>
        <v/>
      </c>
      <c r="C40" s="114" t="str">
        <f>IF(BIODATA!E38="","", BIODATA!E38)</f>
        <v/>
      </c>
      <c r="D40" s="115" t="str">
        <f>IF(BIODATA!H38="","", BIODATA!H38)</f>
        <v/>
      </c>
      <c r="E40" s="71"/>
      <c r="F40" s="71"/>
      <c r="G40" s="72"/>
      <c r="H40" s="73"/>
      <c r="I40" s="103">
        <f t="shared" si="1"/>
        <v>0</v>
      </c>
      <c r="J40" s="108" t="str">
        <f t="shared" si="2"/>
        <v/>
      </c>
      <c r="K40" s="108" t="str">
        <f t="shared" si="2"/>
        <v/>
      </c>
      <c r="L40" s="108" t="str">
        <f t="shared" si="2"/>
        <v/>
      </c>
      <c r="M40" s="108" t="str">
        <f t="shared" si="2"/>
        <v/>
      </c>
      <c r="N40" s="57"/>
    </row>
    <row r="41" spans="1:14" s="58" customFormat="1" ht="14.25" x14ac:dyDescent="0.25">
      <c r="A41" s="113" t="str">
        <f>IF(BIODATA!A39="","", BIODATA!A39)</f>
        <v/>
      </c>
      <c r="B41" s="113" t="str">
        <f>IF(BIODATA!D39="","", BIODATA!D39)</f>
        <v/>
      </c>
      <c r="C41" s="114" t="str">
        <f>IF(BIODATA!E39="","", BIODATA!E39)</f>
        <v/>
      </c>
      <c r="D41" s="115" t="str">
        <f>IF(BIODATA!H39="","", BIODATA!H39)</f>
        <v/>
      </c>
      <c r="E41" s="71"/>
      <c r="F41" s="71"/>
      <c r="G41" s="72"/>
      <c r="H41" s="73"/>
      <c r="I41" s="103">
        <f t="shared" si="1"/>
        <v>0</v>
      </c>
      <c r="J41" s="108" t="str">
        <f t="shared" si="2"/>
        <v/>
      </c>
      <c r="K41" s="108" t="str">
        <f t="shared" si="2"/>
        <v/>
      </c>
      <c r="L41" s="108" t="str">
        <f t="shared" si="2"/>
        <v/>
      </c>
      <c r="M41" s="108" t="str">
        <f t="shared" si="2"/>
        <v/>
      </c>
      <c r="N41" s="57"/>
    </row>
    <row r="42" spans="1:14" s="58" customFormat="1" ht="14.25" x14ac:dyDescent="0.25">
      <c r="A42" s="113" t="str">
        <f>IF(BIODATA!A40="","", BIODATA!A40)</f>
        <v/>
      </c>
      <c r="B42" s="113" t="str">
        <f>IF(BIODATA!D40="","", BIODATA!D40)</f>
        <v/>
      </c>
      <c r="C42" s="114" t="str">
        <f>IF(BIODATA!E40="","", BIODATA!E40)</f>
        <v/>
      </c>
      <c r="D42" s="115" t="str">
        <f>IF(BIODATA!H40="","", BIODATA!H40)</f>
        <v/>
      </c>
      <c r="E42" s="71"/>
      <c r="F42" s="71"/>
      <c r="G42" s="72"/>
      <c r="H42" s="73"/>
      <c r="I42" s="103">
        <f t="shared" si="1"/>
        <v>0</v>
      </c>
      <c r="J42" s="108" t="str">
        <f t="shared" si="2"/>
        <v/>
      </c>
      <c r="K42" s="108" t="str">
        <f t="shared" si="2"/>
        <v/>
      </c>
      <c r="L42" s="108" t="str">
        <f t="shared" si="2"/>
        <v/>
      </c>
      <c r="M42" s="108" t="str">
        <f t="shared" si="2"/>
        <v/>
      </c>
      <c r="N42" s="57"/>
    </row>
    <row r="43" spans="1:14" s="58" customFormat="1" ht="14.25" x14ac:dyDescent="0.25">
      <c r="A43" s="113" t="str">
        <f>IF(BIODATA!A41="","", BIODATA!A41)</f>
        <v/>
      </c>
      <c r="B43" s="113" t="str">
        <f>IF(BIODATA!D41="","", BIODATA!D41)</f>
        <v/>
      </c>
      <c r="C43" s="114" t="str">
        <f>IF(BIODATA!E41="","", BIODATA!E41)</f>
        <v/>
      </c>
      <c r="D43" s="115" t="str">
        <f>IF(BIODATA!H41="","", BIODATA!H41)</f>
        <v/>
      </c>
      <c r="E43" s="71"/>
      <c r="F43" s="71"/>
      <c r="G43" s="72"/>
      <c r="H43" s="73"/>
      <c r="I43" s="103">
        <f t="shared" si="1"/>
        <v>0</v>
      </c>
      <c r="J43" s="108" t="str">
        <f t="shared" si="2"/>
        <v/>
      </c>
      <c r="K43" s="108" t="str">
        <f t="shared" si="2"/>
        <v/>
      </c>
      <c r="L43" s="108" t="str">
        <f t="shared" si="2"/>
        <v/>
      </c>
      <c r="M43" s="108" t="str">
        <f t="shared" si="2"/>
        <v/>
      </c>
      <c r="N43" s="57"/>
    </row>
    <row r="44" spans="1:14" s="58" customFormat="1" ht="14.25" x14ac:dyDescent="0.25">
      <c r="A44" s="113" t="str">
        <f>IF(BIODATA!A42="","", BIODATA!A42)</f>
        <v/>
      </c>
      <c r="B44" s="113" t="str">
        <f>IF(BIODATA!D42="","", BIODATA!D42)</f>
        <v/>
      </c>
      <c r="C44" s="114" t="str">
        <f>IF(BIODATA!E42="","", BIODATA!E42)</f>
        <v/>
      </c>
      <c r="D44" s="115" t="str">
        <f>IF(BIODATA!H42="","", BIODATA!H42)</f>
        <v/>
      </c>
      <c r="E44" s="71"/>
      <c r="F44" s="71"/>
      <c r="G44" s="72"/>
      <c r="H44" s="73"/>
      <c r="I44" s="103">
        <f t="shared" si="1"/>
        <v>0</v>
      </c>
      <c r="J44" s="108" t="str">
        <f t="shared" si="2"/>
        <v/>
      </c>
      <c r="K44" s="108" t="str">
        <f t="shared" si="2"/>
        <v/>
      </c>
      <c r="L44" s="108" t="str">
        <f t="shared" si="2"/>
        <v/>
      </c>
      <c r="M44" s="108" t="str">
        <f t="shared" si="2"/>
        <v/>
      </c>
      <c r="N44" s="57"/>
    </row>
    <row r="45" spans="1:14" s="58" customFormat="1" ht="14.25" x14ac:dyDescent="0.25">
      <c r="A45" s="113" t="str">
        <f>IF(BIODATA!A43="","", BIODATA!A43)</f>
        <v/>
      </c>
      <c r="B45" s="113" t="str">
        <f>IF(BIODATA!D43="","", BIODATA!D43)</f>
        <v/>
      </c>
      <c r="C45" s="114" t="str">
        <f>IF(BIODATA!E43="","", BIODATA!E43)</f>
        <v/>
      </c>
      <c r="D45" s="115" t="str">
        <f>IF(BIODATA!H43="","", BIODATA!H43)</f>
        <v/>
      </c>
      <c r="E45" s="71"/>
      <c r="F45" s="71"/>
      <c r="G45" s="72"/>
      <c r="H45" s="73"/>
      <c r="I45" s="103">
        <f t="shared" si="1"/>
        <v>0</v>
      </c>
      <c r="J45" s="108" t="str">
        <f t="shared" si="2"/>
        <v/>
      </c>
      <c r="K45" s="108" t="str">
        <f t="shared" si="2"/>
        <v/>
      </c>
      <c r="L45" s="108" t="str">
        <f t="shared" si="2"/>
        <v/>
      </c>
      <c r="M45" s="108" t="str">
        <f t="shared" si="2"/>
        <v/>
      </c>
      <c r="N45" s="57"/>
    </row>
    <row r="46" spans="1:14" s="58" customFormat="1" ht="14.25" x14ac:dyDescent="0.25">
      <c r="A46" s="113" t="str">
        <f>IF(BIODATA!A44="","", BIODATA!A44)</f>
        <v/>
      </c>
      <c r="B46" s="113" t="str">
        <f>IF(BIODATA!D44="","", BIODATA!D44)</f>
        <v/>
      </c>
      <c r="C46" s="114" t="str">
        <f>IF(BIODATA!E44="","", BIODATA!E44)</f>
        <v/>
      </c>
      <c r="D46" s="115" t="str">
        <f>IF(BIODATA!H44="","", BIODATA!H44)</f>
        <v/>
      </c>
      <c r="E46" s="71"/>
      <c r="F46" s="71"/>
      <c r="G46" s="72"/>
      <c r="H46" s="73"/>
      <c r="I46" s="103">
        <f t="shared" si="1"/>
        <v>0</v>
      </c>
      <c r="J46" s="108" t="str">
        <f t="shared" si="2"/>
        <v/>
      </c>
      <c r="K46" s="108" t="str">
        <f t="shared" si="2"/>
        <v/>
      </c>
      <c r="L46" s="108" t="str">
        <f t="shared" si="2"/>
        <v/>
      </c>
      <c r="M46" s="108" t="str">
        <f t="shared" si="2"/>
        <v/>
      </c>
      <c r="N46" s="57"/>
    </row>
    <row r="47" spans="1:14" s="58" customFormat="1" ht="14.25" x14ac:dyDescent="0.25">
      <c r="A47" s="113" t="str">
        <f>IF(BIODATA!A45="","", BIODATA!A45)</f>
        <v/>
      </c>
      <c r="B47" s="113" t="str">
        <f>IF(BIODATA!D45="","", BIODATA!D45)</f>
        <v/>
      </c>
      <c r="C47" s="114" t="str">
        <f>IF(BIODATA!E45="","", BIODATA!E45)</f>
        <v/>
      </c>
      <c r="D47" s="115" t="str">
        <f>IF(BIODATA!H45="","", BIODATA!H45)</f>
        <v/>
      </c>
      <c r="E47" s="71"/>
      <c r="F47" s="71"/>
      <c r="G47" s="72"/>
      <c r="H47" s="73"/>
      <c r="I47" s="103">
        <f t="shared" si="1"/>
        <v>0</v>
      </c>
      <c r="J47" s="108" t="str">
        <f t="shared" si="2"/>
        <v/>
      </c>
      <c r="K47" s="108" t="str">
        <f t="shared" si="2"/>
        <v/>
      </c>
      <c r="L47" s="108" t="str">
        <f t="shared" si="2"/>
        <v/>
      </c>
      <c r="M47" s="108" t="str">
        <f t="shared" si="2"/>
        <v/>
      </c>
      <c r="N47" s="57"/>
    </row>
    <row r="48" spans="1:14" s="58" customFormat="1" ht="14.25" x14ac:dyDescent="0.25">
      <c r="A48" s="113" t="str">
        <f>IF(BIODATA!A46="","", BIODATA!A46)</f>
        <v/>
      </c>
      <c r="B48" s="113" t="str">
        <f>IF(BIODATA!D46="","", BIODATA!D46)</f>
        <v/>
      </c>
      <c r="C48" s="114" t="str">
        <f>IF(BIODATA!E46="","", BIODATA!E46)</f>
        <v/>
      </c>
      <c r="D48" s="115" t="str">
        <f>IF(BIODATA!H46="","", BIODATA!H46)</f>
        <v/>
      </c>
      <c r="E48" s="71"/>
      <c r="F48" s="71"/>
      <c r="G48" s="72"/>
      <c r="H48" s="73"/>
      <c r="I48" s="103">
        <f t="shared" si="1"/>
        <v>0</v>
      </c>
      <c r="J48" s="108" t="str">
        <f t="shared" si="2"/>
        <v/>
      </c>
      <c r="K48" s="108" t="str">
        <f t="shared" si="2"/>
        <v/>
      </c>
      <c r="L48" s="108" t="str">
        <f t="shared" si="2"/>
        <v/>
      </c>
      <c r="M48" s="108" t="str">
        <f t="shared" si="2"/>
        <v/>
      </c>
      <c r="N48" s="57"/>
    </row>
    <row r="49" spans="1:14" s="58" customFormat="1" ht="14.25" x14ac:dyDescent="0.25">
      <c r="A49" s="113" t="str">
        <f>IF(BIODATA!A47="","", BIODATA!A47)</f>
        <v/>
      </c>
      <c r="B49" s="113" t="str">
        <f>IF(BIODATA!D47="","", BIODATA!D47)</f>
        <v/>
      </c>
      <c r="C49" s="114" t="str">
        <f>IF(BIODATA!E47="","", BIODATA!E47)</f>
        <v/>
      </c>
      <c r="D49" s="115" t="str">
        <f>IF(BIODATA!H47="","", BIODATA!H47)</f>
        <v/>
      </c>
      <c r="E49" s="71"/>
      <c r="F49" s="71"/>
      <c r="G49" s="72"/>
      <c r="H49" s="73"/>
      <c r="I49" s="103">
        <f t="shared" si="1"/>
        <v>0</v>
      </c>
      <c r="J49" s="108" t="str">
        <f t="shared" si="2"/>
        <v/>
      </c>
      <c r="K49" s="108" t="str">
        <f t="shared" si="2"/>
        <v/>
      </c>
      <c r="L49" s="108" t="str">
        <f t="shared" si="2"/>
        <v/>
      </c>
      <c r="M49" s="108" t="str">
        <f t="shared" si="2"/>
        <v/>
      </c>
      <c r="N49" s="57"/>
    </row>
    <row r="50" spans="1:14" s="58" customFormat="1" ht="14.25" x14ac:dyDescent="0.25">
      <c r="A50" s="113" t="str">
        <f>IF(BIODATA!A48="","", BIODATA!A48)</f>
        <v/>
      </c>
      <c r="B50" s="113" t="str">
        <f>IF(BIODATA!D48="","", BIODATA!D48)</f>
        <v/>
      </c>
      <c r="C50" s="114" t="str">
        <f>IF(BIODATA!E48="","", BIODATA!E48)</f>
        <v/>
      </c>
      <c r="D50" s="115" t="str">
        <f>IF(BIODATA!H48="","", BIODATA!H48)</f>
        <v/>
      </c>
      <c r="E50" s="71"/>
      <c r="F50" s="71"/>
      <c r="G50" s="72"/>
      <c r="H50" s="73"/>
      <c r="I50" s="103">
        <f t="shared" si="1"/>
        <v>0</v>
      </c>
      <c r="J50" s="108" t="str">
        <f t="shared" si="2"/>
        <v/>
      </c>
      <c r="K50" s="108" t="str">
        <f t="shared" si="2"/>
        <v/>
      </c>
      <c r="L50" s="108" t="str">
        <f t="shared" si="2"/>
        <v/>
      </c>
      <c r="M50" s="108" t="str">
        <f t="shared" si="2"/>
        <v/>
      </c>
      <c r="N50" s="57"/>
    </row>
    <row r="51" spans="1:14" s="58" customFormat="1" ht="14.25" x14ac:dyDescent="0.25">
      <c r="A51" s="113" t="str">
        <f>IF(BIODATA!A49="","", BIODATA!A49)</f>
        <v/>
      </c>
      <c r="B51" s="113" t="str">
        <f>IF(BIODATA!D49="","", BIODATA!D49)</f>
        <v/>
      </c>
      <c r="C51" s="114" t="str">
        <f>IF(BIODATA!E49="","", BIODATA!E49)</f>
        <v/>
      </c>
      <c r="D51" s="115" t="str">
        <f>IF(BIODATA!H49="","", BIODATA!H49)</f>
        <v/>
      </c>
      <c r="E51" s="71"/>
      <c r="F51" s="71"/>
      <c r="G51" s="72"/>
      <c r="H51" s="73"/>
      <c r="I51" s="103">
        <f t="shared" si="1"/>
        <v>0</v>
      </c>
      <c r="J51" s="108" t="str">
        <f t="shared" si="2"/>
        <v/>
      </c>
      <c r="K51" s="108" t="str">
        <f t="shared" si="2"/>
        <v/>
      </c>
      <c r="L51" s="108" t="str">
        <f t="shared" si="2"/>
        <v/>
      </c>
      <c r="M51" s="108" t="str">
        <f t="shared" si="2"/>
        <v/>
      </c>
      <c r="N51" s="57"/>
    </row>
    <row r="52" spans="1:14" s="58" customFormat="1" ht="14.25" x14ac:dyDescent="0.25">
      <c r="A52" s="113" t="str">
        <f>IF(BIODATA!A50="","", BIODATA!A50)</f>
        <v/>
      </c>
      <c r="B52" s="113" t="str">
        <f>IF(BIODATA!D50="","", BIODATA!D50)</f>
        <v/>
      </c>
      <c r="C52" s="114" t="str">
        <f>IF(BIODATA!E50="","", BIODATA!E50)</f>
        <v/>
      </c>
      <c r="D52" s="115" t="str">
        <f>IF(BIODATA!H50="","", BIODATA!H50)</f>
        <v/>
      </c>
      <c r="E52" s="71"/>
      <c r="F52" s="71"/>
      <c r="G52" s="72"/>
      <c r="H52" s="73"/>
      <c r="I52" s="103">
        <f t="shared" si="1"/>
        <v>0</v>
      </c>
      <c r="J52" s="108" t="str">
        <f t="shared" si="2"/>
        <v/>
      </c>
      <c r="K52" s="108" t="str">
        <f t="shared" si="2"/>
        <v/>
      </c>
      <c r="L52" s="108" t="str">
        <f t="shared" si="2"/>
        <v/>
      </c>
      <c r="M52" s="108" t="str">
        <f t="shared" si="2"/>
        <v/>
      </c>
      <c r="N52" s="57"/>
    </row>
    <row r="53" spans="1:14" s="58" customFormat="1" ht="14.25" x14ac:dyDescent="0.25">
      <c r="A53" s="113" t="str">
        <f>IF(BIODATA!A51="","", BIODATA!A51)</f>
        <v/>
      </c>
      <c r="B53" s="113" t="str">
        <f>IF(BIODATA!D51="","", BIODATA!D51)</f>
        <v/>
      </c>
      <c r="C53" s="114" t="str">
        <f>IF(BIODATA!E51="","", BIODATA!E51)</f>
        <v/>
      </c>
      <c r="D53" s="115" t="str">
        <f>IF(BIODATA!H51="","", BIODATA!H51)</f>
        <v/>
      </c>
      <c r="E53" s="71"/>
      <c r="F53" s="71"/>
      <c r="G53" s="72"/>
      <c r="H53" s="73"/>
      <c r="I53" s="103">
        <f t="shared" si="1"/>
        <v>0</v>
      </c>
      <c r="J53" s="108" t="str">
        <f t="shared" si="2"/>
        <v/>
      </c>
      <c r="K53" s="108" t="str">
        <f t="shared" si="2"/>
        <v/>
      </c>
      <c r="L53" s="108" t="str">
        <f t="shared" si="2"/>
        <v/>
      </c>
      <c r="M53" s="108" t="str">
        <f t="shared" si="2"/>
        <v/>
      </c>
      <c r="N53" s="57"/>
    </row>
    <row r="54" spans="1:14" s="58" customFormat="1" ht="14.25" x14ac:dyDescent="0.25">
      <c r="A54" s="113" t="str">
        <f>IF(BIODATA!A52="","", BIODATA!A52)</f>
        <v/>
      </c>
      <c r="B54" s="113" t="str">
        <f>IF(BIODATA!D52="","", BIODATA!D52)</f>
        <v/>
      </c>
      <c r="C54" s="114" t="str">
        <f>IF(BIODATA!E52="","", BIODATA!E52)</f>
        <v/>
      </c>
      <c r="D54" s="115" t="str">
        <f>IF(BIODATA!H52="","", BIODATA!H52)</f>
        <v/>
      </c>
      <c r="E54" s="71"/>
      <c r="F54" s="71"/>
      <c r="G54" s="72"/>
      <c r="H54" s="73"/>
      <c r="I54" s="103">
        <f t="shared" si="1"/>
        <v>0</v>
      </c>
      <c r="J54" s="108" t="str">
        <f t="shared" si="2"/>
        <v/>
      </c>
      <c r="K54" s="108" t="str">
        <f t="shared" si="2"/>
        <v/>
      </c>
      <c r="L54" s="108" t="str">
        <f t="shared" si="2"/>
        <v/>
      </c>
      <c r="M54" s="108" t="str">
        <f t="shared" si="2"/>
        <v/>
      </c>
      <c r="N54" s="57"/>
    </row>
    <row r="55" spans="1:14" s="58" customFormat="1" ht="14.25" x14ac:dyDescent="0.25">
      <c r="A55" s="113" t="str">
        <f>IF(BIODATA!A53="","", BIODATA!A53)</f>
        <v/>
      </c>
      <c r="B55" s="113" t="str">
        <f>IF(BIODATA!D53="","", BIODATA!D53)</f>
        <v/>
      </c>
      <c r="C55" s="114" t="str">
        <f>IF(BIODATA!E53="","", BIODATA!E53)</f>
        <v/>
      </c>
      <c r="D55" s="115" t="str">
        <f>IF(BIODATA!H53="","", BIODATA!H53)</f>
        <v/>
      </c>
      <c r="E55" s="71"/>
      <c r="F55" s="71"/>
      <c r="G55" s="72"/>
      <c r="H55" s="73"/>
      <c r="I55" s="103">
        <f t="shared" si="1"/>
        <v>0</v>
      </c>
      <c r="J55" s="108" t="str">
        <f t="shared" si="2"/>
        <v/>
      </c>
      <c r="K55" s="108" t="str">
        <f t="shared" si="2"/>
        <v/>
      </c>
      <c r="L55" s="108" t="str">
        <f t="shared" si="2"/>
        <v/>
      </c>
      <c r="M55" s="108" t="str">
        <f t="shared" si="2"/>
        <v/>
      </c>
      <c r="N55" s="57"/>
    </row>
    <row r="56" spans="1:14" s="58" customFormat="1" ht="14.25" x14ac:dyDescent="0.25">
      <c r="A56" s="113" t="str">
        <f>IF(BIODATA!A54="","", BIODATA!A54)</f>
        <v/>
      </c>
      <c r="B56" s="113" t="str">
        <f>IF(BIODATA!D54="","", BIODATA!D54)</f>
        <v/>
      </c>
      <c r="C56" s="114" t="str">
        <f>IF(BIODATA!E54="","", BIODATA!E54)</f>
        <v/>
      </c>
      <c r="D56" s="115" t="str">
        <f>IF(BIODATA!H54="","", BIODATA!H54)</f>
        <v/>
      </c>
      <c r="E56" s="71"/>
      <c r="F56" s="71"/>
      <c r="G56" s="72"/>
      <c r="H56" s="73"/>
      <c r="I56" s="103">
        <f t="shared" si="1"/>
        <v>0</v>
      </c>
      <c r="J56" s="108" t="str">
        <f t="shared" si="2"/>
        <v/>
      </c>
      <c r="K56" s="108" t="str">
        <f t="shared" si="2"/>
        <v/>
      </c>
      <c r="L56" s="108" t="str">
        <f t="shared" si="2"/>
        <v/>
      </c>
      <c r="M56" s="108" t="str">
        <f t="shared" si="2"/>
        <v/>
      </c>
      <c r="N56" s="57"/>
    </row>
    <row r="57" spans="1:14" s="58" customFormat="1" ht="14.25" x14ac:dyDescent="0.25">
      <c r="A57" s="113" t="str">
        <f>IF(BIODATA!A55="","", BIODATA!A55)</f>
        <v/>
      </c>
      <c r="B57" s="113" t="str">
        <f>IF(BIODATA!D55="","", BIODATA!D55)</f>
        <v/>
      </c>
      <c r="C57" s="114" t="str">
        <f>IF(BIODATA!E55="","", BIODATA!E55)</f>
        <v/>
      </c>
      <c r="D57" s="115" t="str">
        <f>IF(BIODATA!H55="","", BIODATA!H55)</f>
        <v/>
      </c>
      <c r="E57" s="74"/>
      <c r="F57" s="74"/>
      <c r="G57" s="75"/>
      <c r="H57" s="76"/>
      <c r="I57" s="103">
        <f t="shared" si="1"/>
        <v>0</v>
      </c>
      <c r="J57" s="108" t="str">
        <f t="shared" si="2"/>
        <v/>
      </c>
      <c r="K57" s="108" t="str">
        <f t="shared" si="2"/>
        <v/>
      </c>
      <c r="L57" s="108" t="str">
        <f t="shared" si="2"/>
        <v/>
      </c>
      <c r="M57" s="108" t="str">
        <f t="shared" si="2"/>
        <v/>
      </c>
      <c r="N57" s="57"/>
    </row>
    <row r="58" spans="1:14" s="58" customFormat="1" ht="14.25" x14ac:dyDescent="0.25">
      <c r="A58" s="113" t="str">
        <f>IF(BIODATA!A56="","", BIODATA!A56)</f>
        <v/>
      </c>
      <c r="B58" s="113" t="str">
        <f>IF(BIODATA!D56="","", BIODATA!D56)</f>
        <v/>
      </c>
      <c r="C58" s="114" t="str">
        <f>IF(BIODATA!E56="","", BIODATA!E56)</f>
        <v/>
      </c>
      <c r="D58" s="115" t="str">
        <f>IF(BIODATA!H56="","", BIODATA!H56)</f>
        <v/>
      </c>
      <c r="E58" s="74"/>
      <c r="F58" s="74"/>
      <c r="G58" s="75"/>
      <c r="H58" s="76"/>
      <c r="I58" s="103">
        <f t="shared" si="1"/>
        <v>0</v>
      </c>
      <c r="J58" s="108" t="str">
        <f t="shared" si="2"/>
        <v/>
      </c>
      <c r="K58" s="108" t="str">
        <f t="shared" si="2"/>
        <v/>
      </c>
      <c r="L58" s="108" t="str">
        <f t="shared" si="2"/>
        <v/>
      </c>
      <c r="M58" s="108" t="str">
        <f t="shared" si="2"/>
        <v/>
      </c>
      <c r="N58" s="57"/>
    </row>
    <row r="59" spans="1:14" s="58" customFormat="1" ht="14.25" x14ac:dyDescent="0.25">
      <c r="A59" s="113" t="str">
        <f>IF(BIODATA!A57="","", BIODATA!A57)</f>
        <v/>
      </c>
      <c r="B59" s="113" t="str">
        <f>IF(BIODATA!D57="","", BIODATA!D57)</f>
        <v/>
      </c>
      <c r="C59" s="114" t="str">
        <f>IF(BIODATA!E57="","", BIODATA!E57)</f>
        <v/>
      </c>
      <c r="D59" s="115" t="str">
        <f>IF(BIODATA!H57="","", BIODATA!H57)</f>
        <v/>
      </c>
      <c r="E59" s="74"/>
      <c r="F59" s="74"/>
      <c r="G59" s="75"/>
      <c r="H59" s="76"/>
      <c r="I59" s="103">
        <f t="shared" si="1"/>
        <v>0</v>
      </c>
      <c r="J59" s="108" t="str">
        <f t="shared" si="2"/>
        <v/>
      </c>
      <c r="K59" s="108" t="str">
        <f t="shared" si="2"/>
        <v/>
      </c>
      <c r="L59" s="108" t="str">
        <f t="shared" si="2"/>
        <v/>
      </c>
      <c r="M59" s="108" t="str">
        <f t="shared" si="2"/>
        <v/>
      </c>
      <c r="N59" s="57"/>
    </row>
    <row r="60" spans="1:14" s="58" customFormat="1" ht="14.25" x14ac:dyDescent="0.25">
      <c r="A60" s="113" t="str">
        <f>IF(BIODATA!A58="","", BIODATA!A58)</f>
        <v/>
      </c>
      <c r="B60" s="113" t="str">
        <f>IF(BIODATA!D58="","", BIODATA!D58)</f>
        <v/>
      </c>
      <c r="C60" s="114" t="str">
        <f>IF(BIODATA!E58="","", BIODATA!E58)</f>
        <v/>
      </c>
      <c r="D60" s="115" t="str">
        <f>IF(BIODATA!H58="","", BIODATA!H58)</f>
        <v/>
      </c>
      <c r="E60" s="74"/>
      <c r="F60" s="74"/>
      <c r="G60" s="75"/>
      <c r="H60" s="76"/>
      <c r="I60" s="103">
        <f t="shared" si="1"/>
        <v>0</v>
      </c>
      <c r="J60" s="108" t="str">
        <f t="shared" si="2"/>
        <v/>
      </c>
      <c r="K60" s="108" t="str">
        <f t="shared" si="2"/>
        <v/>
      </c>
      <c r="L60" s="108" t="str">
        <f t="shared" si="2"/>
        <v/>
      </c>
      <c r="M60" s="108" t="str">
        <f t="shared" si="2"/>
        <v/>
      </c>
      <c r="N60" s="57"/>
    </row>
    <row r="61" spans="1:14" s="58" customFormat="1" ht="14.25" x14ac:dyDescent="0.25">
      <c r="A61" s="113" t="str">
        <f>IF(BIODATA!A59="","", BIODATA!A59)</f>
        <v/>
      </c>
      <c r="B61" s="113" t="str">
        <f>IF(BIODATA!D59="","", BIODATA!D59)</f>
        <v/>
      </c>
      <c r="C61" s="114" t="str">
        <f>IF(BIODATA!E59="","", BIODATA!E59)</f>
        <v/>
      </c>
      <c r="D61" s="115" t="str">
        <f>IF(BIODATA!H59="","", BIODATA!H59)</f>
        <v/>
      </c>
      <c r="E61" s="74"/>
      <c r="F61" s="74"/>
      <c r="G61" s="75"/>
      <c r="H61" s="76"/>
      <c r="I61" s="103">
        <f t="shared" si="1"/>
        <v>0</v>
      </c>
      <c r="J61" s="108" t="str">
        <f t="shared" si="2"/>
        <v/>
      </c>
      <c r="K61" s="108" t="str">
        <f t="shared" si="2"/>
        <v/>
      </c>
      <c r="L61" s="108" t="str">
        <f t="shared" si="2"/>
        <v/>
      </c>
      <c r="M61" s="108" t="str">
        <f t="shared" si="2"/>
        <v/>
      </c>
      <c r="N61" s="57"/>
    </row>
    <row r="62" spans="1:14" s="58" customFormat="1" ht="14.25" x14ac:dyDescent="0.25">
      <c r="A62" s="113" t="str">
        <f>IF(BIODATA!A60="","", BIODATA!A60)</f>
        <v/>
      </c>
      <c r="B62" s="113" t="str">
        <f>IF(BIODATA!D60="","", BIODATA!D60)</f>
        <v/>
      </c>
      <c r="C62" s="114" t="str">
        <f>IF(BIODATA!E60="","", BIODATA!E60)</f>
        <v/>
      </c>
      <c r="D62" s="115" t="str">
        <f>IF(BIODATA!H60="","", BIODATA!H60)</f>
        <v/>
      </c>
      <c r="E62" s="74"/>
      <c r="F62" s="74"/>
      <c r="G62" s="75"/>
      <c r="H62" s="76"/>
      <c r="I62" s="103">
        <f t="shared" si="1"/>
        <v>0</v>
      </c>
      <c r="J62" s="108" t="str">
        <f t="shared" si="2"/>
        <v/>
      </c>
      <c r="K62" s="108" t="str">
        <f t="shared" si="2"/>
        <v/>
      </c>
      <c r="L62" s="108" t="str">
        <f t="shared" si="2"/>
        <v/>
      </c>
      <c r="M62" s="108" t="str">
        <f t="shared" si="2"/>
        <v/>
      </c>
      <c r="N62" s="57"/>
    </row>
    <row r="63" spans="1:14" s="58" customFormat="1" ht="14.25" x14ac:dyDescent="0.25">
      <c r="A63" s="113" t="str">
        <f>IF(BIODATA!A61="","", BIODATA!A61)</f>
        <v/>
      </c>
      <c r="B63" s="113" t="str">
        <f>IF(BIODATA!D61="","", BIODATA!D61)</f>
        <v/>
      </c>
      <c r="C63" s="114" t="str">
        <f>IF(BIODATA!E61="","", BIODATA!E61)</f>
        <v/>
      </c>
      <c r="D63" s="115" t="str">
        <f>IF(BIODATA!H61="","", BIODATA!H61)</f>
        <v/>
      </c>
      <c r="E63" s="74"/>
      <c r="F63" s="74"/>
      <c r="G63" s="75"/>
      <c r="H63" s="76"/>
      <c r="I63" s="103">
        <f t="shared" si="1"/>
        <v>0</v>
      </c>
      <c r="J63" s="108" t="str">
        <f t="shared" si="2"/>
        <v/>
      </c>
      <c r="K63" s="108" t="str">
        <f t="shared" si="2"/>
        <v/>
      </c>
      <c r="L63" s="108" t="str">
        <f t="shared" si="2"/>
        <v/>
      </c>
      <c r="M63" s="108" t="str">
        <f t="shared" si="2"/>
        <v/>
      </c>
      <c r="N63" s="57"/>
    </row>
    <row r="64" spans="1:14" s="58" customFormat="1" ht="14.25" x14ac:dyDescent="0.25">
      <c r="A64" s="113" t="str">
        <f>IF(BIODATA!A62="","", BIODATA!A62)</f>
        <v/>
      </c>
      <c r="B64" s="113" t="str">
        <f>IF(BIODATA!D62="","", BIODATA!D62)</f>
        <v/>
      </c>
      <c r="C64" s="114" t="str">
        <f>IF(BIODATA!E62="","", BIODATA!E62)</f>
        <v/>
      </c>
      <c r="D64" s="115" t="str">
        <f>IF(BIODATA!H62="","", BIODATA!H62)</f>
        <v/>
      </c>
      <c r="E64" s="74"/>
      <c r="F64" s="74"/>
      <c r="G64" s="75"/>
      <c r="H64" s="76"/>
      <c r="I64" s="103">
        <f t="shared" si="1"/>
        <v>0</v>
      </c>
      <c r="J64" s="108" t="str">
        <f t="shared" si="2"/>
        <v/>
      </c>
      <c r="K64" s="108" t="str">
        <f t="shared" si="2"/>
        <v/>
      </c>
      <c r="L64" s="108" t="str">
        <f t="shared" si="2"/>
        <v/>
      </c>
      <c r="M64" s="108" t="str">
        <f t="shared" si="2"/>
        <v/>
      </c>
      <c r="N64" s="57"/>
    </row>
    <row r="65" spans="1:14" s="58" customFormat="1" ht="14.25" x14ac:dyDescent="0.25">
      <c r="A65" s="113" t="str">
        <f>IF(BIODATA!A63="","", BIODATA!A63)</f>
        <v/>
      </c>
      <c r="B65" s="113" t="str">
        <f>IF(BIODATA!D63="","", BIODATA!D63)</f>
        <v/>
      </c>
      <c r="C65" s="114" t="str">
        <f>IF(BIODATA!E63="","", BIODATA!E63)</f>
        <v/>
      </c>
      <c r="D65" s="115" t="str">
        <f>IF(BIODATA!H63="","", BIODATA!H63)</f>
        <v/>
      </c>
      <c r="E65" s="74"/>
      <c r="F65" s="74"/>
      <c r="G65" s="75"/>
      <c r="H65" s="76"/>
      <c r="I65" s="103">
        <f t="shared" si="1"/>
        <v>0</v>
      </c>
      <c r="J65" s="108" t="str">
        <f t="shared" si="2"/>
        <v/>
      </c>
      <c r="K65" s="108" t="str">
        <f t="shared" si="2"/>
        <v/>
      </c>
      <c r="L65" s="108" t="str">
        <f t="shared" si="2"/>
        <v/>
      </c>
      <c r="M65" s="108" t="str">
        <f t="shared" si="2"/>
        <v/>
      </c>
      <c r="N65" s="57"/>
    </row>
    <row r="66" spans="1:14" s="58" customFormat="1" ht="14.25" x14ac:dyDescent="0.25">
      <c r="A66" s="113" t="str">
        <f>IF(BIODATA!A64="","", BIODATA!A64)</f>
        <v/>
      </c>
      <c r="B66" s="113" t="str">
        <f>IF(BIODATA!D64="","", BIODATA!D64)</f>
        <v/>
      </c>
      <c r="C66" s="114" t="str">
        <f>IF(BIODATA!E64="","", BIODATA!E64)</f>
        <v/>
      </c>
      <c r="D66" s="115" t="str">
        <f>IF(BIODATA!H64="","", BIODATA!H64)</f>
        <v/>
      </c>
      <c r="E66" s="74"/>
      <c r="F66" s="74"/>
      <c r="G66" s="75"/>
      <c r="H66" s="76"/>
      <c r="I66" s="103">
        <f t="shared" si="1"/>
        <v>0</v>
      </c>
      <c r="J66" s="108" t="str">
        <f t="shared" si="2"/>
        <v/>
      </c>
      <c r="K66" s="108" t="str">
        <f t="shared" si="2"/>
        <v/>
      </c>
      <c r="L66" s="108" t="str">
        <f t="shared" si="2"/>
        <v/>
      </c>
      <c r="M66" s="108" t="str">
        <f t="shared" si="2"/>
        <v/>
      </c>
      <c r="N66" s="57"/>
    </row>
    <row r="67" spans="1:14" s="58" customFormat="1" ht="14.25" x14ac:dyDescent="0.25">
      <c r="A67" s="113" t="str">
        <f>IF(BIODATA!A65="","", BIODATA!A65)</f>
        <v/>
      </c>
      <c r="B67" s="113" t="str">
        <f>IF(BIODATA!D65="","", BIODATA!D65)</f>
        <v/>
      </c>
      <c r="C67" s="114" t="str">
        <f>IF(BIODATA!E65="","", BIODATA!E65)</f>
        <v/>
      </c>
      <c r="D67" s="115" t="str">
        <f>IF(BIODATA!H65="","", BIODATA!H65)</f>
        <v/>
      </c>
      <c r="E67" s="74"/>
      <c r="F67" s="74"/>
      <c r="G67" s="75"/>
      <c r="H67" s="76"/>
      <c r="I67" s="103">
        <f t="shared" si="1"/>
        <v>0</v>
      </c>
      <c r="J67" s="108" t="str">
        <f t="shared" si="2"/>
        <v/>
      </c>
      <c r="K67" s="108" t="str">
        <f t="shared" si="2"/>
        <v/>
      </c>
      <c r="L67" s="108" t="str">
        <f t="shared" si="2"/>
        <v/>
      </c>
      <c r="M67" s="108" t="str">
        <f t="shared" si="2"/>
        <v/>
      </c>
      <c r="N67" s="57"/>
    </row>
    <row r="68" spans="1:14" s="58" customFormat="1" ht="14.25" x14ac:dyDescent="0.25">
      <c r="A68" s="113" t="str">
        <f>IF(BIODATA!A66="","", BIODATA!A66)</f>
        <v/>
      </c>
      <c r="B68" s="113" t="str">
        <f>IF(BIODATA!D66="","", BIODATA!D66)</f>
        <v/>
      </c>
      <c r="C68" s="114" t="str">
        <f>IF(BIODATA!E66="","", BIODATA!E66)</f>
        <v/>
      </c>
      <c r="D68" s="115" t="str">
        <f>IF(BIODATA!H66="","", BIODATA!H66)</f>
        <v/>
      </c>
      <c r="E68" s="74"/>
      <c r="F68" s="74"/>
      <c r="G68" s="75"/>
      <c r="H68" s="76"/>
      <c r="I68" s="103">
        <f t="shared" si="1"/>
        <v>0</v>
      </c>
      <c r="J68" s="108" t="str">
        <f t="shared" si="2"/>
        <v/>
      </c>
      <c r="K68" s="108" t="str">
        <f t="shared" si="2"/>
        <v/>
      </c>
      <c r="L68" s="108" t="str">
        <f t="shared" si="2"/>
        <v/>
      </c>
      <c r="M68" s="108" t="str">
        <f t="shared" si="2"/>
        <v/>
      </c>
      <c r="N68" s="57"/>
    </row>
    <row r="69" spans="1:14" s="58" customFormat="1" ht="14.25" x14ac:dyDescent="0.25">
      <c r="A69" s="113" t="str">
        <f>IF(BIODATA!A67="","", BIODATA!A67)</f>
        <v/>
      </c>
      <c r="B69" s="113" t="str">
        <f>IF(BIODATA!D67="","", BIODATA!D67)</f>
        <v/>
      </c>
      <c r="C69" s="114" t="str">
        <f>IF(BIODATA!E67="","", BIODATA!E67)</f>
        <v/>
      </c>
      <c r="D69" s="115" t="str">
        <f>IF(BIODATA!H67="","", BIODATA!H67)</f>
        <v/>
      </c>
      <c r="E69" s="74"/>
      <c r="F69" s="74"/>
      <c r="G69" s="75"/>
      <c r="H69" s="76"/>
      <c r="I69" s="103">
        <f t="shared" si="1"/>
        <v>0</v>
      </c>
      <c r="J69" s="108" t="str">
        <f t="shared" si="2"/>
        <v/>
      </c>
      <c r="K69" s="108" t="str">
        <f t="shared" si="2"/>
        <v/>
      </c>
      <c r="L69" s="108" t="str">
        <f t="shared" si="2"/>
        <v/>
      </c>
      <c r="M69" s="108" t="str">
        <f t="shared" si="2"/>
        <v/>
      </c>
      <c r="N69" s="57"/>
    </row>
    <row r="70" spans="1:14" s="58" customFormat="1" ht="14.25" x14ac:dyDescent="0.25">
      <c r="A70" s="113" t="str">
        <f>IF(BIODATA!A68="","", BIODATA!A68)</f>
        <v/>
      </c>
      <c r="B70" s="113" t="str">
        <f>IF(BIODATA!D68="","", BIODATA!D68)</f>
        <v/>
      </c>
      <c r="C70" s="114" t="str">
        <f>IF(BIODATA!E68="","", BIODATA!E68)</f>
        <v/>
      </c>
      <c r="D70" s="115" t="str">
        <f>IF(BIODATA!H68="","", BIODATA!H68)</f>
        <v/>
      </c>
      <c r="E70" s="74"/>
      <c r="F70" s="74"/>
      <c r="G70" s="75"/>
      <c r="H70" s="76"/>
      <c r="I70" s="103">
        <f t="shared" si="1"/>
        <v>0</v>
      </c>
      <c r="J70" s="108" t="str">
        <f t="shared" si="2"/>
        <v/>
      </c>
      <c r="K70" s="108" t="str">
        <f t="shared" si="2"/>
        <v/>
      </c>
      <c r="L70" s="108" t="str">
        <f t="shared" si="2"/>
        <v/>
      </c>
      <c r="M70" s="108" t="str">
        <f t="shared" si="2"/>
        <v/>
      </c>
      <c r="N70" s="57"/>
    </row>
    <row r="71" spans="1:14" s="58" customFormat="1" ht="14.25" x14ac:dyDescent="0.25">
      <c r="A71" s="113" t="str">
        <f>IF(BIODATA!A69="","", BIODATA!A69)</f>
        <v/>
      </c>
      <c r="B71" s="113" t="str">
        <f>IF(BIODATA!D69="","", BIODATA!D69)</f>
        <v/>
      </c>
      <c r="C71" s="114" t="str">
        <f>IF(BIODATA!E69="","", BIODATA!E69)</f>
        <v/>
      </c>
      <c r="D71" s="115" t="str">
        <f>IF(BIODATA!H69="","", BIODATA!H69)</f>
        <v/>
      </c>
      <c r="E71" s="74"/>
      <c r="F71" s="74"/>
      <c r="G71" s="75"/>
      <c r="H71" s="76"/>
      <c r="I71" s="103">
        <f t="shared" si="1"/>
        <v>0</v>
      </c>
      <c r="J71" s="108" t="str">
        <f t="shared" si="2"/>
        <v/>
      </c>
      <c r="K71" s="108" t="str">
        <f t="shared" si="2"/>
        <v/>
      </c>
      <c r="L71" s="108" t="str">
        <f t="shared" si="2"/>
        <v/>
      </c>
      <c r="M71" s="108" t="str">
        <f t="shared" si="2"/>
        <v/>
      </c>
      <c r="N71" s="57"/>
    </row>
    <row r="72" spans="1:14" s="58" customFormat="1" ht="14.25" x14ac:dyDescent="0.25">
      <c r="A72" s="113" t="str">
        <f>IF(BIODATA!A70="","", BIODATA!A70)</f>
        <v/>
      </c>
      <c r="B72" s="113" t="str">
        <f>IF(BIODATA!D70="","", BIODATA!D70)</f>
        <v/>
      </c>
      <c r="C72" s="114" t="str">
        <f>IF(BIODATA!E70="","", BIODATA!E70)</f>
        <v/>
      </c>
      <c r="D72" s="115" t="str">
        <f>IF(BIODATA!H70="","", BIODATA!H70)</f>
        <v/>
      </c>
      <c r="E72" s="74"/>
      <c r="F72" s="74"/>
      <c r="G72" s="75"/>
      <c r="H72" s="76"/>
      <c r="I72" s="103">
        <f t="shared" si="1"/>
        <v>0</v>
      </c>
      <c r="J72" s="108" t="str">
        <f t="shared" si="2"/>
        <v/>
      </c>
      <c r="K72" s="108" t="str">
        <f t="shared" si="2"/>
        <v/>
      </c>
      <c r="L72" s="108" t="str">
        <f t="shared" si="2"/>
        <v/>
      </c>
      <c r="M72" s="108" t="str">
        <f t="shared" si="2"/>
        <v/>
      </c>
      <c r="N72" s="57"/>
    </row>
    <row r="73" spans="1:14" s="58" customFormat="1" ht="14.25" x14ac:dyDescent="0.25">
      <c r="A73" s="113" t="str">
        <f>IF(BIODATA!A71="","", BIODATA!A71)</f>
        <v/>
      </c>
      <c r="B73" s="113" t="str">
        <f>IF(BIODATA!D71="","", BIODATA!D71)</f>
        <v/>
      </c>
      <c r="C73" s="114" t="str">
        <f>IF(BIODATA!E71="","", BIODATA!E71)</f>
        <v/>
      </c>
      <c r="D73" s="115" t="str">
        <f>IF(BIODATA!H71="","", BIODATA!H71)</f>
        <v/>
      </c>
      <c r="E73" s="74"/>
      <c r="F73" s="74"/>
      <c r="G73" s="75"/>
      <c r="H73" s="76"/>
      <c r="I73" s="103">
        <f t="shared" ref="I73:I136" si="3">SUM(E73:H73)</f>
        <v>0</v>
      </c>
      <c r="J73" s="108" t="str">
        <f t="shared" si="2"/>
        <v/>
      </c>
      <c r="K73" s="108" t="str">
        <f t="shared" si="2"/>
        <v/>
      </c>
      <c r="L73" s="108" t="str">
        <f t="shared" si="2"/>
        <v/>
      </c>
      <c r="M73" s="108" t="str">
        <f t="shared" si="2"/>
        <v/>
      </c>
      <c r="N73" s="57"/>
    </row>
    <row r="74" spans="1:14" s="58" customFormat="1" ht="14.25" x14ac:dyDescent="0.25">
      <c r="A74" s="113" t="str">
        <f>IF(BIODATA!A72="","", BIODATA!A72)</f>
        <v/>
      </c>
      <c r="B74" s="113" t="str">
        <f>IF(BIODATA!D72="","", BIODATA!D72)</f>
        <v/>
      </c>
      <c r="C74" s="114" t="str">
        <f>IF(BIODATA!E72="","", BIODATA!E72)</f>
        <v/>
      </c>
      <c r="D74" s="115" t="str">
        <f>IF(BIODATA!H72="","", BIODATA!H72)</f>
        <v/>
      </c>
      <c r="E74" s="74"/>
      <c r="F74" s="74"/>
      <c r="G74" s="75"/>
      <c r="H74" s="76"/>
      <c r="I74" s="103">
        <f t="shared" si="3"/>
        <v>0</v>
      </c>
      <c r="J74" s="108" t="str">
        <f t="shared" si="2"/>
        <v/>
      </c>
      <c r="K74" s="108" t="str">
        <f t="shared" si="2"/>
        <v/>
      </c>
      <c r="L74" s="108" t="str">
        <f t="shared" si="2"/>
        <v/>
      </c>
      <c r="M74" s="108" t="str">
        <f t="shared" si="2"/>
        <v/>
      </c>
      <c r="N74" s="57"/>
    </row>
    <row r="75" spans="1:14" s="58" customFormat="1" ht="14.25" x14ac:dyDescent="0.25">
      <c r="A75" s="113" t="str">
        <f>IF(BIODATA!A73="","", BIODATA!A73)</f>
        <v/>
      </c>
      <c r="B75" s="113" t="str">
        <f>IF(BIODATA!D73="","", BIODATA!D73)</f>
        <v/>
      </c>
      <c r="C75" s="114" t="str">
        <f>IF(BIODATA!E73="","", BIODATA!E73)</f>
        <v/>
      </c>
      <c r="D75" s="115" t="str">
        <f>IF(BIODATA!H73="","", BIODATA!H73)</f>
        <v/>
      </c>
      <c r="E75" s="74"/>
      <c r="F75" s="74"/>
      <c r="G75" s="75"/>
      <c r="H75" s="76"/>
      <c r="I75" s="103">
        <f t="shared" si="3"/>
        <v>0</v>
      </c>
      <c r="J75" s="108" t="str">
        <f t="shared" si="2"/>
        <v/>
      </c>
      <c r="K75" s="108" t="str">
        <f t="shared" si="2"/>
        <v/>
      </c>
      <c r="L75" s="108" t="str">
        <f t="shared" si="2"/>
        <v/>
      </c>
      <c r="M75" s="108" t="str">
        <f t="shared" si="2"/>
        <v/>
      </c>
      <c r="N75" s="57"/>
    </row>
    <row r="76" spans="1:14" s="58" customFormat="1" ht="14.25" x14ac:dyDescent="0.25">
      <c r="A76" s="113" t="str">
        <f>IF(BIODATA!A74="","", BIODATA!A74)</f>
        <v/>
      </c>
      <c r="B76" s="113" t="str">
        <f>IF(BIODATA!D74="","", BIODATA!D74)</f>
        <v/>
      </c>
      <c r="C76" s="114" t="str">
        <f>IF(BIODATA!E74="","", BIODATA!E74)</f>
        <v/>
      </c>
      <c r="D76" s="115" t="str">
        <f>IF(BIODATA!H74="","", BIODATA!H74)</f>
        <v/>
      </c>
      <c r="E76" s="74"/>
      <c r="F76" s="74"/>
      <c r="G76" s="75"/>
      <c r="H76" s="76"/>
      <c r="I76" s="103">
        <f t="shared" si="3"/>
        <v>0</v>
      </c>
      <c r="J76" s="108" t="str">
        <f t="shared" si="2"/>
        <v/>
      </c>
      <c r="K76" s="108" t="str">
        <f t="shared" si="2"/>
        <v/>
      </c>
      <c r="L76" s="108" t="str">
        <f t="shared" si="2"/>
        <v/>
      </c>
      <c r="M76" s="108" t="str">
        <f t="shared" si="2"/>
        <v/>
      </c>
      <c r="N76" s="57"/>
    </row>
    <row r="77" spans="1:14" s="58" customFormat="1" ht="14.25" x14ac:dyDescent="0.25">
      <c r="A77" s="113" t="str">
        <f>IF(BIODATA!A75="","", BIODATA!A75)</f>
        <v/>
      </c>
      <c r="B77" s="113" t="str">
        <f>IF(BIODATA!D75="","", BIODATA!D75)</f>
        <v/>
      </c>
      <c r="C77" s="114" t="str">
        <f>IF(BIODATA!E75="","", BIODATA!E75)</f>
        <v/>
      </c>
      <c r="D77" s="115" t="str">
        <f>IF(BIODATA!H75="","", BIODATA!H75)</f>
        <v/>
      </c>
      <c r="E77" s="74"/>
      <c r="F77" s="74"/>
      <c r="G77" s="75"/>
      <c r="H77" s="76"/>
      <c r="I77" s="103">
        <f t="shared" si="3"/>
        <v>0</v>
      </c>
      <c r="J77" s="108" t="str">
        <f t="shared" si="2"/>
        <v/>
      </c>
      <c r="K77" s="108" t="str">
        <f t="shared" si="2"/>
        <v/>
      </c>
      <c r="L77" s="108" t="str">
        <f t="shared" si="2"/>
        <v/>
      </c>
      <c r="M77" s="108" t="str">
        <f t="shared" si="2"/>
        <v/>
      </c>
      <c r="N77" s="57"/>
    </row>
    <row r="78" spans="1:14" s="58" customFormat="1" ht="14.25" x14ac:dyDescent="0.25">
      <c r="A78" s="113" t="str">
        <f>IF(BIODATA!A76="","", BIODATA!A76)</f>
        <v/>
      </c>
      <c r="B78" s="113" t="str">
        <f>IF(BIODATA!D76="","", BIODATA!D76)</f>
        <v/>
      </c>
      <c r="C78" s="114" t="str">
        <f>IF(BIODATA!E76="","", BIODATA!E76)</f>
        <v/>
      </c>
      <c r="D78" s="115" t="str">
        <f>IF(BIODATA!H76="","", BIODATA!H76)</f>
        <v/>
      </c>
      <c r="E78" s="74"/>
      <c r="F78" s="74"/>
      <c r="G78" s="75"/>
      <c r="H78" s="76"/>
      <c r="I78" s="103">
        <f t="shared" si="3"/>
        <v>0</v>
      </c>
      <c r="J78" s="108" t="str">
        <f t="shared" ref="J78:M141" si="4">IF(E78="","",IF(E78&gt;=85.1,"Sangat Baik",IF(E78&gt;=70.1,"Baik",IF(E78&gt;=55.1,"Cukup","Kurang"))))</f>
        <v/>
      </c>
      <c r="K78" s="108" t="str">
        <f t="shared" si="4"/>
        <v/>
      </c>
      <c r="L78" s="108" t="str">
        <f t="shared" si="4"/>
        <v/>
      </c>
      <c r="M78" s="108" t="str">
        <f t="shared" si="4"/>
        <v/>
      </c>
      <c r="N78" s="57"/>
    </row>
    <row r="79" spans="1:14" s="58" customFormat="1" ht="14.25" x14ac:dyDescent="0.25">
      <c r="A79" s="113" t="str">
        <f>IF(BIODATA!A77="","", BIODATA!A77)</f>
        <v/>
      </c>
      <c r="B79" s="113" t="str">
        <f>IF(BIODATA!D77="","", BIODATA!D77)</f>
        <v/>
      </c>
      <c r="C79" s="114" t="str">
        <f>IF(BIODATA!E77="","", BIODATA!E77)</f>
        <v/>
      </c>
      <c r="D79" s="115" t="str">
        <f>IF(BIODATA!H77="","", BIODATA!H77)</f>
        <v/>
      </c>
      <c r="E79" s="74"/>
      <c r="F79" s="74"/>
      <c r="G79" s="75"/>
      <c r="H79" s="76"/>
      <c r="I79" s="103">
        <f t="shared" si="3"/>
        <v>0</v>
      </c>
      <c r="J79" s="108" t="str">
        <f t="shared" si="4"/>
        <v/>
      </c>
      <c r="K79" s="108" t="str">
        <f t="shared" si="4"/>
        <v/>
      </c>
      <c r="L79" s="108" t="str">
        <f t="shared" si="4"/>
        <v/>
      </c>
      <c r="M79" s="108" t="str">
        <f t="shared" si="4"/>
        <v/>
      </c>
      <c r="N79" s="57"/>
    </row>
    <row r="80" spans="1:14" s="58" customFormat="1" ht="14.25" x14ac:dyDescent="0.25">
      <c r="A80" s="113" t="str">
        <f>IF(BIODATA!A78="","", BIODATA!A78)</f>
        <v/>
      </c>
      <c r="B80" s="113" t="str">
        <f>IF(BIODATA!D78="","", BIODATA!D78)</f>
        <v/>
      </c>
      <c r="C80" s="114" t="str">
        <f>IF(BIODATA!E78="","", BIODATA!E78)</f>
        <v/>
      </c>
      <c r="D80" s="115" t="str">
        <f>IF(BIODATA!H78="","", BIODATA!H78)</f>
        <v/>
      </c>
      <c r="E80" s="74"/>
      <c r="F80" s="74"/>
      <c r="G80" s="75"/>
      <c r="H80" s="76"/>
      <c r="I80" s="103">
        <f t="shared" si="3"/>
        <v>0</v>
      </c>
      <c r="J80" s="108" t="str">
        <f t="shared" si="4"/>
        <v/>
      </c>
      <c r="K80" s="108" t="str">
        <f t="shared" si="4"/>
        <v/>
      </c>
      <c r="L80" s="108" t="str">
        <f t="shared" si="4"/>
        <v/>
      </c>
      <c r="M80" s="108" t="str">
        <f t="shared" si="4"/>
        <v/>
      </c>
      <c r="N80" s="57"/>
    </row>
    <row r="81" spans="1:14" s="58" customFormat="1" ht="14.25" x14ac:dyDescent="0.25">
      <c r="A81" s="113" t="str">
        <f>IF(BIODATA!A79="","", BIODATA!A79)</f>
        <v/>
      </c>
      <c r="B81" s="113" t="str">
        <f>IF(BIODATA!D79="","", BIODATA!D79)</f>
        <v/>
      </c>
      <c r="C81" s="114" t="str">
        <f>IF(BIODATA!E79="","", BIODATA!E79)</f>
        <v/>
      </c>
      <c r="D81" s="115" t="str">
        <f>IF(BIODATA!H79="","", BIODATA!H79)</f>
        <v/>
      </c>
      <c r="E81" s="74"/>
      <c r="F81" s="74"/>
      <c r="G81" s="75"/>
      <c r="H81" s="76"/>
      <c r="I81" s="103">
        <f t="shared" si="3"/>
        <v>0</v>
      </c>
      <c r="J81" s="108" t="str">
        <f t="shared" si="4"/>
        <v/>
      </c>
      <c r="K81" s="108" t="str">
        <f t="shared" si="4"/>
        <v/>
      </c>
      <c r="L81" s="108" t="str">
        <f t="shared" si="4"/>
        <v/>
      </c>
      <c r="M81" s="108" t="str">
        <f t="shared" si="4"/>
        <v/>
      </c>
      <c r="N81" s="57"/>
    </row>
    <row r="82" spans="1:14" s="58" customFormat="1" ht="14.25" x14ac:dyDescent="0.25">
      <c r="A82" s="113" t="str">
        <f>IF(BIODATA!A80="","", BIODATA!A80)</f>
        <v/>
      </c>
      <c r="B82" s="113" t="str">
        <f>IF(BIODATA!D80="","", BIODATA!D80)</f>
        <v/>
      </c>
      <c r="C82" s="114" t="str">
        <f>IF(BIODATA!E80="","", BIODATA!E80)</f>
        <v/>
      </c>
      <c r="D82" s="115" t="str">
        <f>IF(BIODATA!H80="","", BIODATA!H80)</f>
        <v/>
      </c>
      <c r="E82" s="74"/>
      <c r="F82" s="74"/>
      <c r="G82" s="75"/>
      <c r="H82" s="76"/>
      <c r="I82" s="103">
        <f t="shared" si="3"/>
        <v>0</v>
      </c>
      <c r="J82" s="108" t="str">
        <f t="shared" si="4"/>
        <v/>
      </c>
      <c r="K82" s="108" t="str">
        <f t="shared" si="4"/>
        <v/>
      </c>
      <c r="L82" s="108" t="str">
        <f t="shared" si="4"/>
        <v/>
      </c>
      <c r="M82" s="108" t="str">
        <f t="shared" si="4"/>
        <v/>
      </c>
      <c r="N82" s="57"/>
    </row>
    <row r="83" spans="1:14" s="58" customFormat="1" ht="14.25" x14ac:dyDescent="0.25">
      <c r="A83" s="113" t="str">
        <f>IF(BIODATA!A81="","", BIODATA!A81)</f>
        <v/>
      </c>
      <c r="B83" s="113" t="str">
        <f>IF(BIODATA!D81="","", BIODATA!D81)</f>
        <v/>
      </c>
      <c r="C83" s="114" t="str">
        <f>IF(BIODATA!E81="","", BIODATA!E81)</f>
        <v/>
      </c>
      <c r="D83" s="115" t="str">
        <f>IF(BIODATA!H81="","", BIODATA!H81)</f>
        <v/>
      </c>
      <c r="E83" s="74"/>
      <c r="F83" s="74"/>
      <c r="G83" s="75"/>
      <c r="H83" s="76"/>
      <c r="I83" s="103">
        <f t="shared" si="3"/>
        <v>0</v>
      </c>
      <c r="J83" s="108" t="str">
        <f t="shared" si="4"/>
        <v/>
      </c>
      <c r="K83" s="108" t="str">
        <f t="shared" si="4"/>
        <v/>
      </c>
      <c r="L83" s="108" t="str">
        <f t="shared" si="4"/>
        <v/>
      </c>
      <c r="M83" s="108" t="str">
        <f t="shared" si="4"/>
        <v/>
      </c>
      <c r="N83" s="57"/>
    </row>
    <row r="84" spans="1:14" s="58" customFormat="1" ht="14.25" x14ac:dyDescent="0.25">
      <c r="A84" s="113" t="str">
        <f>IF(BIODATA!A82="","", BIODATA!A82)</f>
        <v/>
      </c>
      <c r="B84" s="113" t="str">
        <f>IF(BIODATA!D82="","", BIODATA!D82)</f>
        <v/>
      </c>
      <c r="C84" s="114" t="str">
        <f>IF(BIODATA!E82="","", BIODATA!E82)</f>
        <v/>
      </c>
      <c r="D84" s="115" t="str">
        <f>IF(BIODATA!H82="","", BIODATA!H82)</f>
        <v/>
      </c>
      <c r="E84" s="74"/>
      <c r="F84" s="74"/>
      <c r="G84" s="75"/>
      <c r="H84" s="76"/>
      <c r="I84" s="103">
        <f t="shared" si="3"/>
        <v>0</v>
      </c>
      <c r="J84" s="108" t="str">
        <f t="shared" si="4"/>
        <v/>
      </c>
      <c r="K84" s="108" t="str">
        <f t="shared" si="4"/>
        <v/>
      </c>
      <c r="L84" s="108" t="str">
        <f t="shared" si="4"/>
        <v/>
      </c>
      <c r="M84" s="108" t="str">
        <f t="shared" si="4"/>
        <v/>
      </c>
      <c r="N84" s="57"/>
    </row>
    <row r="85" spans="1:14" s="58" customFormat="1" ht="14.25" x14ac:dyDescent="0.25">
      <c r="A85" s="113" t="str">
        <f>IF(BIODATA!A83="","", BIODATA!A83)</f>
        <v/>
      </c>
      <c r="B85" s="113" t="str">
        <f>IF(BIODATA!D83="","", BIODATA!D83)</f>
        <v/>
      </c>
      <c r="C85" s="114" t="str">
        <f>IF(BIODATA!E83="","", BIODATA!E83)</f>
        <v/>
      </c>
      <c r="D85" s="115" t="str">
        <f>IF(BIODATA!H83="","", BIODATA!H83)</f>
        <v/>
      </c>
      <c r="E85" s="74"/>
      <c r="F85" s="74"/>
      <c r="G85" s="75"/>
      <c r="H85" s="76"/>
      <c r="I85" s="103">
        <f t="shared" si="3"/>
        <v>0</v>
      </c>
      <c r="J85" s="108" t="str">
        <f t="shared" si="4"/>
        <v/>
      </c>
      <c r="K85" s="108" t="str">
        <f t="shared" si="4"/>
        <v/>
      </c>
      <c r="L85" s="108" t="str">
        <f t="shared" si="4"/>
        <v/>
      </c>
      <c r="M85" s="108" t="str">
        <f t="shared" si="4"/>
        <v/>
      </c>
      <c r="N85" s="57"/>
    </row>
    <row r="86" spans="1:14" s="58" customFormat="1" ht="14.25" x14ac:dyDescent="0.25">
      <c r="A86" s="113" t="str">
        <f>IF(BIODATA!A84="","", BIODATA!A84)</f>
        <v/>
      </c>
      <c r="B86" s="113" t="str">
        <f>IF(BIODATA!D84="","", BIODATA!D84)</f>
        <v/>
      </c>
      <c r="C86" s="114" t="str">
        <f>IF(BIODATA!E84="","", BIODATA!E84)</f>
        <v/>
      </c>
      <c r="D86" s="115" t="str">
        <f>IF(BIODATA!H84="","", BIODATA!H84)</f>
        <v/>
      </c>
      <c r="E86" s="74"/>
      <c r="F86" s="74"/>
      <c r="G86" s="75"/>
      <c r="H86" s="76"/>
      <c r="I86" s="103">
        <f t="shared" si="3"/>
        <v>0</v>
      </c>
      <c r="J86" s="108" t="str">
        <f t="shared" si="4"/>
        <v/>
      </c>
      <c r="K86" s="108" t="str">
        <f t="shared" si="4"/>
        <v/>
      </c>
      <c r="L86" s="108" t="str">
        <f t="shared" si="4"/>
        <v/>
      </c>
      <c r="M86" s="108" t="str">
        <f t="shared" si="4"/>
        <v/>
      </c>
      <c r="N86" s="57"/>
    </row>
    <row r="87" spans="1:14" s="58" customFormat="1" ht="14.25" x14ac:dyDescent="0.25">
      <c r="A87" s="113" t="str">
        <f>IF(BIODATA!A85="","", BIODATA!A85)</f>
        <v/>
      </c>
      <c r="B87" s="113" t="str">
        <f>IF(BIODATA!D85="","", BIODATA!D85)</f>
        <v/>
      </c>
      <c r="C87" s="114" t="str">
        <f>IF(BIODATA!E85="","", BIODATA!E85)</f>
        <v/>
      </c>
      <c r="D87" s="115" t="str">
        <f>IF(BIODATA!H85="","", BIODATA!H85)</f>
        <v/>
      </c>
      <c r="E87" s="74"/>
      <c r="F87" s="74"/>
      <c r="G87" s="75"/>
      <c r="H87" s="76"/>
      <c r="I87" s="103">
        <f t="shared" si="3"/>
        <v>0</v>
      </c>
      <c r="J87" s="108" t="str">
        <f t="shared" si="4"/>
        <v/>
      </c>
      <c r="K87" s="108" t="str">
        <f t="shared" si="4"/>
        <v/>
      </c>
      <c r="L87" s="108" t="str">
        <f t="shared" si="4"/>
        <v/>
      </c>
      <c r="M87" s="108" t="str">
        <f t="shared" si="4"/>
        <v/>
      </c>
      <c r="N87" s="57"/>
    </row>
    <row r="88" spans="1:14" s="58" customFormat="1" ht="14.25" x14ac:dyDescent="0.25">
      <c r="A88" s="113" t="str">
        <f>IF(BIODATA!A86="","", BIODATA!A86)</f>
        <v/>
      </c>
      <c r="B88" s="113" t="str">
        <f>IF(BIODATA!D86="","", BIODATA!D86)</f>
        <v/>
      </c>
      <c r="C88" s="114" t="str">
        <f>IF(BIODATA!E86="","", BIODATA!E86)</f>
        <v/>
      </c>
      <c r="D88" s="115" t="str">
        <f>IF(BIODATA!H86="","", BIODATA!H86)</f>
        <v/>
      </c>
      <c r="E88" s="74"/>
      <c r="F88" s="74"/>
      <c r="G88" s="75"/>
      <c r="H88" s="76"/>
      <c r="I88" s="103">
        <f t="shared" si="3"/>
        <v>0</v>
      </c>
      <c r="J88" s="108" t="str">
        <f t="shared" si="4"/>
        <v/>
      </c>
      <c r="K88" s="108" t="str">
        <f t="shared" si="4"/>
        <v/>
      </c>
      <c r="L88" s="108" t="str">
        <f t="shared" si="4"/>
        <v/>
      </c>
      <c r="M88" s="108" t="str">
        <f t="shared" si="4"/>
        <v/>
      </c>
      <c r="N88" s="57"/>
    </row>
    <row r="89" spans="1:14" s="58" customFormat="1" ht="14.25" x14ac:dyDescent="0.25">
      <c r="A89" s="113" t="str">
        <f>IF(BIODATA!A87="","", BIODATA!A87)</f>
        <v/>
      </c>
      <c r="B89" s="113" t="str">
        <f>IF(BIODATA!D87="","", BIODATA!D87)</f>
        <v/>
      </c>
      <c r="C89" s="114" t="str">
        <f>IF(BIODATA!E87="","", BIODATA!E87)</f>
        <v/>
      </c>
      <c r="D89" s="115" t="str">
        <f>IF(BIODATA!H87="","", BIODATA!H87)</f>
        <v/>
      </c>
      <c r="E89" s="74"/>
      <c r="F89" s="74"/>
      <c r="G89" s="75"/>
      <c r="H89" s="76"/>
      <c r="I89" s="103">
        <f t="shared" si="3"/>
        <v>0</v>
      </c>
      <c r="J89" s="108" t="str">
        <f t="shared" si="4"/>
        <v/>
      </c>
      <c r="K89" s="108" t="str">
        <f t="shared" si="4"/>
        <v/>
      </c>
      <c r="L89" s="108" t="str">
        <f t="shared" si="4"/>
        <v/>
      </c>
      <c r="M89" s="108" t="str">
        <f t="shared" si="4"/>
        <v/>
      </c>
      <c r="N89" s="57"/>
    </row>
    <row r="90" spans="1:14" s="58" customFormat="1" ht="14.25" x14ac:dyDescent="0.25">
      <c r="A90" s="113" t="str">
        <f>IF(BIODATA!A88="","", BIODATA!A88)</f>
        <v/>
      </c>
      <c r="B90" s="113" t="str">
        <f>IF(BIODATA!D88="","", BIODATA!D88)</f>
        <v/>
      </c>
      <c r="C90" s="114" t="str">
        <f>IF(BIODATA!E88="","", BIODATA!E88)</f>
        <v/>
      </c>
      <c r="D90" s="115" t="str">
        <f>IF(BIODATA!H88="","", BIODATA!H88)</f>
        <v/>
      </c>
      <c r="E90" s="74"/>
      <c r="F90" s="74"/>
      <c r="G90" s="75"/>
      <c r="H90" s="76"/>
      <c r="I90" s="103">
        <f t="shared" si="3"/>
        <v>0</v>
      </c>
      <c r="J90" s="108" t="str">
        <f t="shared" si="4"/>
        <v/>
      </c>
      <c r="K90" s="108" t="str">
        <f t="shared" si="4"/>
        <v/>
      </c>
      <c r="L90" s="108" t="str">
        <f t="shared" si="4"/>
        <v/>
      </c>
      <c r="M90" s="108" t="str">
        <f t="shared" si="4"/>
        <v/>
      </c>
      <c r="N90" s="57"/>
    </row>
    <row r="91" spans="1:14" s="58" customFormat="1" ht="14.25" x14ac:dyDescent="0.25">
      <c r="A91" s="113" t="str">
        <f>IF(BIODATA!A89="","", BIODATA!A89)</f>
        <v/>
      </c>
      <c r="B91" s="113" t="str">
        <f>IF(BIODATA!D89="","", BIODATA!D89)</f>
        <v/>
      </c>
      <c r="C91" s="114" t="str">
        <f>IF(BIODATA!E89="","", BIODATA!E89)</f>
        <v/>
      </c>
      <c r="D91" s="115" t="str">
        <f>IF(BIODATA!H89="","", BIODATA!H89)</f>
        <v/>
      </c>
      <c r="E91" s="74"/>
      <c r="F91" s="74"/>
      <c r="G91" s="75"/>
      <c r="H91" s="76"/>
      <c r="I91" s="103">
        <f t="shared" si="3"/>
        <v>0</v>
      </c>
      <c r="J91" s="108" t="str">
        <f t="shared" si="4"/>
        <v/>
      </c>
      <c r="K91" s="108" t="str">
        <f t="shared" si="4"/>
        <v/>
      </c>
      <c r="L91" s="108" t="str">
        <f t="shared" si="4"/>
        <v/>
      </c>
      <c r="M91" s="108" t="str">
        <f t="shared" si="4"/>
        <v/>
      </c>
      <c r="N91" s="57"/>
    </row>
    <row r="92" spans="1:14" s="58" customFormat="1" ht="14.25" x14ac:dyDescent="0.25">
      <c r="A92" s="113" t="str">
        <f>IF(BIODATA!A90="","", BIODATA!A90)</f>
        <v/>
      </c>
      <c r="B92" s="113" t="str">
        <f>IF(BIODATA!D90="","", BIODATA!D90)</f>
        <v/>
      </c>
      <c r="C92" s="114" t="str">
        <f>IF(BIODATA!E90="","", BIODATA!E90)</f>
        <v/>
      </c>
      <c r="D92" s="115" t="str">
        <f>IF(BIODATA!H90="","", BIODATA!H90)</f>
        <v/>
      </c>
      <c r="E92" s="74"/>
      <c r="F92" s="74"/>
      <c r="G92" s="75"/>
      <c r="H92" s="76"/>
      <c r="I92" s="103">
        <f t="shared" si="3"/>
        <v>0</v>
      </c>
      <c r="J92" s="108" t="str">
        <f t="shared" si="4"/>
        <v/>
      </c>
      <c r="K92" s="108" t="str">
        <f t="shared" si="4"/>
        <v/>
      </c>
      <c r="L92" s="108" t="str">
        <f t="shared" si="4"/>
        <v/>
      </c>
      <c r="M92" s="108" t="str">
        <f t="shared" si="4"/>
        <v/>
      </c>
      <c r="N92" s="57"/>
    </row>
    <row r="93" spans="1:14" s="58" customFormat="1" ht="14.25" x14ac:dyDescent="0.25">
      <c r="A93" s="113" t="str">
        <f>IF(BIODATA!A91="","", BIODATA!A91)</f>
        <v/>
      </c>
      <c r="B93" s="113" t="str">
        <f>IF(BIODATA!D91="","", BIODATA!D91)</f>
        <v/>
      </c>
      <c r="C93" s="114" t="str">
        <f>IF(BIODATA!E91="","", BIODATA!E91)</f>
        <v/>
      </c>
      <c r="D93" s="115" t="str">
        <f>IF(BIODATA!H91="","", BIODATA!H91)</f>
        <v/>
      </c>
      <c r="E93" s="74"/>
      <c r="F93" s="74"/>
      <c r="G93" s="75"/>
      <c r="H93" s="76"/>
      <c r="I93" s="103">
        <f t="shared" si="3"/>
        <v>0</v>
      </c>
      <c r="J93" s="108" t="str">
        <f t="shared" si="4"/>
        <v/>
      </c>
      <c r="K93" s="108" t="str">
        <f t="shared" si="4"/>
        <v/>
      </c>
      <c r="L93" s="108" t="str">
        <f t="shared" si="4"/>
        <v/>
      </c>
      <c r="M93" s="108" t="str">
        <f t="shared" si="4"/>
        <v/>
      </c>
      <c r="N93" s="57"/>
    </row>
    <row r="94" spans="1:14" s="58" customFormat="1" ht="14.25" x14ac:dyDescent="0.25">
      <c r="A94" s="113" t="str">
        <f>IF(BIODATA!A92="","", BIODATA!A92)</f>
        <v/>
      </c>
      <c r="B94" s="113" t="str">
        <f>IF(BIODATA!D92="","", BIODATA!D92)</f>
        <v/>
      </c>
      <c r="C94" s="114" t="str">
        <f>IF(BIODATA!E92="","", BIODATA!E92)</f>
        <v/>
      </c>
      <c r="D94" s="115" t="str">
        <f>IF(BIODATA!H92="","", BIODATA!H92)</f>
        <v/>
      </c>
      <c r="E94" s="74"/>
      <c r="F94" s="74"/>
      <c r="G94" s="75"/>
      <c r="H94" s="76"/>
      <c r="I94" s="103">
        <f t="shared" si="3"/>
        <v>0</v>
      </c>
      <c r="J94" s="108" t="str">
        <f t="shared" si="4"/>
        <v/>
      </c>
      <c r="K94" s="108" t="str">
        <f t="shared" si="4"/>
        <v/>
      </c>
      <c r="L94" s="108" t="str">
        <f t="shared" si="4"/>
        <v/>
      </c>
      <c r="M94" s="108" t="str">
        <f t="shared" si="4"/>
        <v/>
      </c>
      <c r="N94" s="57"/>
    </row>
    <row r="95" spans="1:14" s="58" customFormat="1" ht="14.25" x14ac:dyDescent="0.25">
      <c r="A95" s="113" t="str">
        <f>IF(BIODATA!A93="","", BIODATA!A93)</f>
        <v/>
      </c>
      <c r="B95" s="113" t="str">
        <f>IF(BIODATA!D93="","", BIODATA!D93)</f>
        <v/>
      </c>
      <c r="C95" s="114" t="str">
        <f>IF(BIODATA!E93="","", BIODATA!E93)</f>
        <v/>
      </c>
      <c r="D95" s="115" t="str">
        <f>IF(BIODATA!H93="","", BIODATA!H93)</f>
        <v/>
      </c>
      <c r="E95" s="74"/>
      <c r="F95" s="74"/>
      <c r="G95" s="75"/>
      <c r="H95" s="76"/>
      <c r="I95" s="103">
        <f t="shared" si="3"/>
        <v>0</v>
      </c>
      <c r="J95" s="108" t="str">
        <f t="shared" si="4"/>
        <v/>
      </c>
      <c r="K95" s="108" t="str">
        <f t="shared" si="4"/>
        <v/>
      </c>
      <c r="L95" s="108" t="str">
        <f t="shared" si="4"/>
        <v/>
      </c>
      <c r="M95" s="108" t="str">
        <f t="shared" si="4"/>
        <v/>
      </c>
      <c r="N95" s="57"/>
    </row>
    <row r="96" spans="1:14" s="58" customFormat="1" ht="14.25" x14ac:dyDescent="0.25">
      <c r="A96" s="113" t="str">
        <f>IF(BIODATA!A94="","", BIODATA!A94)</f>
        <v/>
      </c>
      <c r="B96" s="113" t="str">
        <f>IF(BIODATA!D94="","", BIODATA!D94)</f>
        <v/>
      </c>
      <c r="C96" s="114" t="str">
        <f>IF(BIODATA!E94="","", BIODATA!E94)</f>
        <v/>
      </c>
      <c r="D96" s="115" t="str">
        <f>IF(BIODATA!H94="","", BIODATA!H94)</f>
        <v/>
      </c>
      <c r="E96" s="74"/>
      <c r="F96" s="74"/>
      <c r="G96" s="75"/>
      <c r="H96" s="76"/>
      <c r="I96" s="103">
        <f t="shared" si="3"/>
        <v>0</v>
      </c>
      <c r="J96" s="108" t="str">
        <f t="shared" si="4"/>
        <v/>
      </c>
      <c r="K96" s="108" t="str">
        <f t="shared" si="4"/>
        <v/>
      </c>
      <c r="L96" s="108" t="str">
        <f t="shared" si="4"/>
        <v/>
      </c>
      <c r="M96" s="108" t="str">
        <f t="shared" si="4"/>
        <v/>
      </c>
      <c r="N96" s="57"/>
    </row>
    <row r="97" spans="1:14" s="58" customFormat="1" ht="14.25" x14ac:dyDescent="0.25">
      <c r="A97" s="113" t="str">
        <f>IF(BIODATA!A95="","", BIODATA!A95)</f>
        <v/>
      </c>
      <c r="B97" s="113" t="str">
        <f>IF(BIODATA!D95="","", BIODATA!D95)</f>
        <v/>
      </c>
      <c r="C97" s="114" t="str">
        <f>IF(BIODATA!E95="","", BIODATA!E95)</f>
        <v/>
      </c>
      <c r="D97" s="115" t="str">
        <f>IF(BIODATA!H95="","", BIODATA!H95)</f>
        <v/>
      </c>
      <c r="E97" s="74"/>
      <c r="F97" s="74"/>
      <c r="G97" s="75"/>
      <c r="H97" s="76"/>
      <c r="I97" s="103">
        <f t="shared" si="3"/>
        <v>0</v>
      </c>
      <c r="J97" s="108" t="str">
        <f t="shared" si="4"/>
        <v/>
      </c>
      <c r="K97" s="108" t="str">
        <f t="shared" si="4"/>
        <v/>
      </c>
      <c r="L97" s="108" t="str">
        <f t="shared" si="4"/>
        <v/>
      </c>
      <c r="M97" s="108" t="str">
        <f t="shared" si="4"/>
        <v/>
      </c>
      <c r="N97" s="57"/>
    </row>
    <row r="98" spans="1:14" s="58" customFormat="1" ht="14.25" x14ac:dyDescent="0.25">
      <c r="A98" s="113" t="str">
        <f>IF(BIODATA!A96="","", BIODATA!A96)</f>
        <v/>
      </c>
      <c r="B98" s="113" t="str">
        <f>IF(BIODATA!D96="","", BIODATA!D96)</f>
        <v/>
      </c>
      <c r="C98" s="114" t="str">
        <f>IF(BIODATA!E96="","", BIODATA!E96)</f>
        <v/>
      </c>
      <c r="D98" s="115" t="str">
        <f>IF(BIODATA!H96="","", BIODATA!H96)</f>
        <v/>
      </c>
      <c r="E98" s="74"/>
      <c r="F98" s="74"/>
      <c r="G98" s="75"/>
      <c r="H98" s="76"/>
      <c r="I98" s="103">
        <f t="shared" si="3"/>
        <v>0</v>
      </c>
      <c r="J98" s="108" t="str">
        <f t="shared" si="4"/>
        <v/>
      </c>
      <c r="K98" s="108" t="str">
        <f t="shared" si="4"/>
        <v/>
      </c>
      <c r="L98" s="108" t="str">
        <f t="shared" si="4"/>
        <v/>
      </c>
      <c r="M98" s="108" t="str">
        <f t="shared" si="4"/>
        <v/>
      </c>
      <c r="N98" s="57"/>
    </row>
    <row r="99" spans="1:14" s="58" customFormat="1" ht="14.25" x14ac:dyDescent="0.25">
      <c r="A99" s="113" t="str">
        <f>IF(BIODATA!A97="","", BIODATA!A97)</f>
        <v/>
      </c>
      <c r="B99" s="113" t="str">
        <f>IF(BIODATA!D97="","", BIODATA!D97)</f>
        <v/>
      </c>
      <c r="C99" s="114" t="str">
        <f>IF(BIODATA!E97="","", BIODATA!E97)</f>
        <v/>
      </c>
      <c r="D99" s="115" t="str">
        <f>IF(BIODATA!H97="","", BIODATA!H97)</f>
        <v/>
      </c>
      <c r="E99" s="74"/>
      <c r="F99" s="74"/>
      <c r="G99" s="75"/>
      <c r="H99" s="76"/>
      <c r="I99" s="103">
        <f t="shared" si="3"/>
        <v>0</v>
      </c>
      <c r="J99" s="108" t="str">
        <f t="shared" si="4"/>
        <v/>
      </c>
      <c r="K99" s="108" t="str">
        <f t="shared" si="4"/>
        <v/>
      </c>
      <c r="L99" s="108" t="str">
        <f t="shared" si="4"/>
        <v/>
      </c>
      <c r="M99" s="108" t="str">
        <f t="shared" si="4"/>
        <v/>
      </c>
      <c r="N99" s="57"/>
    </row>
    <row r="100" spans="1:14" s="58" customFormat="1" ht="14.25" x14ac:dyDescent="0.25">
      <c r="A100" s="113" t="str">
        <f>IF(BIODATA!A98="","", BIODATA!A98)</f>
        <v/>
      </c>
      <c r="B100" s="113" t="str">
        <f>IF(BIODATA!D98="","", BIODATA!D98)</f>
        <v/>
      </c>
      <c r="C100" s="114" t="str">
        <f>IF(BIODATA!E98="","", BIODATA!E98)</f>
        <v/>
      </c>
      <c r="D100" s="115" t="str">
        <f>IF(BIODATA!H98="","", BIODATA!H98)</f>
        <v/>
      </c>
      <c r="E100" s="74"/>
      <c r="F100" s="74"/>
      <c r="G100" s="75"/>
      <c r="H100" s="76"/>
      <c r="I100" s="103">
        <f t="shared" si="3"/>
        <v>0</v>
      </c>
      <c r="J100" s="108" t="str">
        <f t="shared" si="4"/>
        <v/>
      </c>
      <c r="K100" s="108" t="str">
        <f t="shared" si="4"/>
        <v/>
      </c>
      <c r="L100" s="108" t="str">
        <f t="shared" si="4"/>
        <v/>
      </c>
      <c r="M100" s="108" t="str">
        <f t="shared" si="4"/>
        <v/>
      </c>
      <c r="N100" s="57"/>
    </row>
    <row r="101" spans="1:14" s="58" customFormat="1" ht="14.25" x14ac:dyDescent="0.25">
      <c r="A101" s="113" t="str">
        <f>IF(BIODATA!A99="","", BIODATA!A99)</f>
        <v/>
      </c>
      <c r="B101" s="113" t="str">
        <f>IF(BIODATA!D99="","", BIODATA!D99)</f>
        <v/>
      </c>
      <c r="C101" s="114" t="str">
        <f>IF(BIODATA!E99="","", BIODATA!E99)</f>
        <v/>
      </c>
      <c r="D101" s="115" t="str">
        <f>IF(BIODATA!H99="","", BIODATA!H99)</f>
        <v/>
      </c>
      <c r="E101" s="74"/>
      <c r="F101" s="74"/>
      <c r="G101" s="75"/>
      <c r="H101" s="76"/>
      <c r="I101" s="103">
        <f t="shared" si="3"/>
        <v>0</v>
      </c>
      <c r="J101" s="108" t="str">
        <f t="shared" si="4"/>
        <v/>
      </c>
      <c r="K101" s="108" t="str">
        <f t="shared" si="4"/>
        <v/>
      </c>
      <c r="L101" s="108" t="str">
        <f t="shared" si="4"/>
        <v/>
      </c>
      <c r="M101" s="108" t="str">
        <f t="shared" si="4"/>
        <v/>
      </c>
      <c r="N101" s="57"/>
    </row>
    <row r="102" spans="1:14" s="58" customFormat="1" ht="14.25" x14ac:dyDescent="0.25">
      <c r="A102" s="113" t="str">
        <f>IF(BIODATA!A100="","", BIODATA!A100)</f>
        <v/>
      </c>
      <c r="B102" s="113" t="str">
        <f>IF(BIODATA!D100="","", BIODATA!D100)</f>
        <v/>
      </c>
      <c r="C102" s="114" t="str">
        <f>IF(BIODATA!E100="","", BIODATA!E100)</f>
        <v/>
      </c>
      <c r="D102" s="115" t="str">
        <f>IF(BIODATA!H100="","", BIODATA!H100)</f>
        <v/>
      </c>
      <c r="E102" s="74"/>
      <c r="F102" s="74"/>
      <c r="G102" s="75"/>
      <c r="H102" s="76"/>
      <c r="I102" s="103">
        <f t="shared" si="3"/>
        <v>0</v>
      </c>
      <c r="J102" s="108" t="str">
        <f t="shared" si="4"/>
        <v/>
      </c>
      <c r="K102" s="108" t="str">
        <f t="shared" si="4"/>
        <v/>
      </c>
      <c r="L102" s="108" t="str">
        <f t="shared" si="4"/>
        <v/>
      </c>
      <c r="M102" s="108" t="str">
        <f t="shared" si="4"/>
        <v/>
      </c>
      <c r="N102" s="57"/>
    </row>
    <row r="103" spans="1:14" s="58" customFormat="1" ht="14.25" x14ac:dyDescent="0.25">
      <c r="A103" s="113" t="str">
        <f>IF(BIODATA!A101="","", BIODATA!A101)</f>
        <v/>
      </c>
      <c r="B103" s="113" t="str">
        <f>IF(BIODATA!D101="","", BIODATA!D101)</f>
        <v/>
      </c>
      <c r="C103" s="114" t="str">
        <f>IF(BIODATA!E101="","", BIODATA!E101)</f>
        <v/>
      </c>
      <c r="D103" s="115" t="str">
        <f>IF(BIODATA!H101="","", BIODATA!H101)</f>
        <v/>
      </c>
      <c r="E103" s="74"/>
      <c r="F103" s="74"/>
      <c r="G103" s="75"/>
      <c r="H103" s="76"/>
      <c r="I103" s="103">
        <f t="shared" si="3"/>
        <v>0</v>
      </c>
      <c r="J103" s="108" t="str">
        <f t="shared" si="4"/>
        <v/>
      </c>
      <c r="K103" s="108" t="str">
        <f t="shared" si="4"/>
        <v/>
      </c>
      <c r="L103" s="108" t="str">
        <f t="shared" si="4"/>
        <v/>
      </c>
      <c r="M103" s="108" t="str">
        <f t="shared" si="4"/>
        <v/>
      </c>
      <c r="N103" s="57"/>
    </row>
    <row r="104" spans="1:14" s="58" customFormat="1" ht="14.25" x14ac:dyDescent="0.25">
      <c r="A104" s="113" t="str">
        <f>IF(BIODATA!A102="","", BIODATA!A102)</f>
        <v/>
      </c>
      <c r="B104" s="113" t="str">
        <f>IF(BIODATA!D102="","", BIODATA!D102)</f>
        <v/>
      </c>
      <c r="C104" s="114" t="str">
        <f>IF(BIODATA!E102="","", BIODATA!E102)</f>
        <v/>
      </c>
      <c r="D104" s="115" t="str">
        <f>IF(BIODATA!H102="","", BIODATA!H102)</f>
        <v/>
      </c>
      <c r="E104" s="74"/>
      <c r="F104" s="74"/>
      <c r="G104" s="75"/>
      <c r="H104" s="76"/>
      <c r="I104" s="103">
        <f t="shared" si="3"/>
        <v>0</v>
      </c>
      <c r="J104" s="108" t="str">
        <f t="shared" si="4"/>
        <v/>
      </c>
      <c r="K104" s="108" t="str">
        <f t="shared" si="4"/>
        <v/>
      </c>
      <c r="L104" s="108" t="str">
        <f t="shared" si="4"/>
        <v/>
      </c>
      <c r="M104" s="108" t="str">
        <f t="shared" si="4"/>
        <v/>
      </c>
      <c r="N104" s="57"/>
    </row>
    <row r="105" spans="1:14" s="58" customFormat="1" ht="14.25" x14ac:dyDescent="0.25">
      <c r="A105" s="113" t="str">
        <f>IF(BIODATA!A103="","", BIODATA!A103)</f>
        <v/>
      </c>
      <c r="B105" s="113" t="str">
        <f>IF(BIODATA!D103="","", BIODATA!D103)</f>
        <v/>
      </c>
      <c r="C105" s="114" t="str">
        <f>IF(BIODATA!E103="","", BIODATA!E103)</f>
        <v/>
      </c>
      <c r="D105" s="115" t="str">
        <f>IF(BIODATA!H103="","", BIODATA!H103)</f>
        <v/>
      </c>
      <c r="E105" s="74"/>
      <c r="F105" s="74"/>
      <c r="G105" s="75"/>
      <c r="H105" s="76"/>
      <c r="I105" s="103">
        <f t="shared" si="3"/>
        <v>0</v>
      </c>
      <c r="J105" s="108" t="str">
        <f t="shared" si="4"/>
        <v/>
      </c>
      <c r="K105" s="108" t="str">
        <f t="shared" si="4"/>
        <v/>
      </c>
      <c r="L105" s="108" t="str">
        <f t="shared" si="4"/>
        <v/>
      </c>
      <c r="M105" s="108" t="str">
        <f t="shared" si="4"/>
        <v/>
      </c>
      <c r="N105" s="57"/>
    </row>
    <row r="106" spans="1:14" s="58" customFormat="1" ht="14.25" x14ac:dyDescent="0.25">
      <c r="A106" s="113" t="str">
        <f>IF(BIODATA!A104="","", BIODATA!A104)</f>
        <v/>
      </c>
      <c r="B106" s="113" t="str">
        <f>IF(BIODATA!D104="","", BIODATA!D104)</f>
        <v/>
      </c>
      <c r="C106" s="114" t="str">
        <f>IF(BIODATA!E104="","", BIODATA!E104)</f>
        <v/>
      </c>
      <c r="D106" s="115" t="str">
        <f>IF(BIODATA!H104="","", BIODATA!H104)</f>
        <v/>
      </c>
      <c r="E106" s="74"/>
      <c r="F106" s="74"/>
      <c r="G106" s="75"/>
      <c r="H106" s="76"/>
      <c r="I106" s="103">
        <f t="shared" si="3"/>
        <v>0</v>
      </c>
      <c r="J106" s="108" t="str">
        <f t="shared" si="4"/>
        <v/>
      </c>
      <c r="K106" s="108" t="str">
        <f t="shared" si="4"/>
        <v/>
      </c>
      <c r="L106" s="108" t="str">
        <f t="shared" si="4"/>
        <v/>
      </c>
      <c r="M106" s="108" t="str">
        <f t="shared" si="4"/>
        <v/>
      </c>
      <c r="N106" s="57"/>
    </row>
    <row r="107" spans="1:14" s="58" customFormat="1" ht="14.25" x14ac:dyDescent="0.25">
      <c r="A107" s="113" t="str">
        <f>IF(BIODATA!A105="","", BIODATA!A105)</f>
        <v/>
      </c>
      <c r="B107" s="113" t="str">
        <f>IF(BIODATA!D105="","", BIODATA!D105)</f>
        <v/>
      </c>
      <c r="C107" s="114" t="str">
        <f>IF(BIODATA!E105="","", BIODATA!E105)</f>
        <v/>
      </c>
      <c r="D107" s="115" t="str">
        <f>IF(BIODATA!H105="","", BIODATA!H105)</f>
        <v/>
      </c>
      <c r="E107" s="74"/>
      <c r="F107" s="74"/>
      <c r="G107" s="75"/>
      <c r="H107" s="76"/>
      <c r="I107" s="103">
        <f t="shared" si="3"/>
        <v>0</v>
      </c>
      <c r="J107" s="108" t="str">
        <f t="shared" si="4"/>
        <v/>
      </c>
      <c r="K107" s="108" t="str">
        <f t="shared" si="4"/>
        <v/>
      </c>
      <c r="L107" s="108" t="str">
        <f t="shared" si="4"/>
        <v/>
      </c>
      <c r="M107" s="108" t="str">
        <f t="shared" si="4"/>
        <v/>
      </c>
      <c r="N107" s="57"/>
    </row>
    <row r="108" spans="1:14" s="58" customFormat="1" ht="14.25" x14ac:dyDescent="0.25">
      <c r="A108" s="113" t="str">
        <f>IF(BIODATA!A106="","", BIODATA!A106)</f>
        <v/>
      </c>
      <c r="B108" s="113" t="str">
        <f>IF(BIODATA!D106="","", BIODATA!D106)</f>
        <v/>
      </c>
      <c r="C108" s="114" t="str">
        <f>IF(BIODATA!E106="","", BIODATA!E106)</f>
        <v/>
      </c>
      <c r="D108" s="115" t="str">
        <f>IF(BIODATA!H106="","", BIODATA!H106)</f>
        <v/>
      </c>
      <c r="E108" s="74"/>
      <c r="F108" s="74"/>
      <c r="G108" s="75"/>
      <c r="H108" s="76"/>
      <c r="I108" s="103">
        <f t="shared" si="3"/>
        <v>0</v>
      </c>
      <c r="J108" s="108" t="str">
        <f t="shared" si="4"/>
        <v/>
      </c>
      <c r="K108" s="108" t="str">
        <f t="shared" si="4"/>
        <v/>
      </c>
      <c r="L108" s="108" t="str">
        <f t="shared" si="4"/>
        <v/>
      </c>
      <c r="M108" s="108" t="str">
        <f t="shared" si="4"/>
        <v/>
      </c>
      <c r="N108" s="57"/>
    </row>
    <row r="109" spans="1:14" s="58" customFormat="1" ht="14.25" x14ac:dyDescent="0.25">
      <c r="A109" s="113" t="str">
        <f>IF(BIODATA!A107="","", BIODATA!A107)</f>
        <v/>
      </c>
      <c r="B109" s="113" t="str">
        <f>IF(BIODATA!D107="","", BIODATA!D107)</f>
        <v/>
      </c>
      <c r="C109" s="114" t="str">
        <f>IF(BIODATA!E107="","", BIODATA!E107)</f>
        <v/>
      </c>
      <c r="D109" s="115" t="str">
        <f>IF(BIODATA!H107="","", BIODATA!H107)</f>
        <v/>
      </c>
      <c r="E109" s="74"/>
      <c r="F109" s="74"/>
      <c r="G109" s="75"/>
      <c r="H109" s="76"/>
      <c r="I109" s="103">
        <f t="shared" si="3"/>
        <v>0</v>
      </c>
      <c r="J109" s="108" t="str">
        <f t="shared" si="4"/>
        <v/>
      </c>
      <c r="K109" s="108" t="str">
        <f t="shared" si="4"/>
        <v/>
      </c>
      <c r="L109" s="108" t="str">
        <f t="shared" si="4"/>
        <v/>
      </c>
      <c r="M109" s="108" t="str">
        <f t="shared" si="4"/>
        <v/>
      </c>
      <c r="N109" s="57"/>
    </row>
    <row r="110" spans="1:14" s="58" customFormat="1" ht="14.25" x14ac:dyDescent="0.25">
      <c r="A110" s="113" t="str">
        <f>IF(BIODATA!A108="","", BIODATA!A108)</f>
        <v/>
      </c>
      <c r="B110" s="113" t="str">
        <f>IF(BIODATA!D108="","", BIODATA!D108)</f>
        <v/>
      </c>
      <c r="C110" s="114" t="str">
        <f>IF(BIODATA!E108="","", BIODATA!E108)</f>
        <v/>
      </c>
      <c r="D110" s="115" t="str">
        <f>IF(BIODATA!H108="","", BIODATA!H108)</f>
        <v/>
      </c>
      <c r="E110" s="74"/>
      <c r="F110" s="74"/>
      <c r="G110" s="75"/>
      <c r="H110" s="76"/>
      <c r="I110" s="103">
        <f t="shared" si="3"/>
        <v>0</v>
      </c>
      <c r="J110" s="108" t="str">
        <f t="shared" si="4"/>
        <v/>
      </c>
      <c r="K110" s="108" t="str">
        <f t="shared" si="4"/>
        <v/>
      </c>
      <c r="L110" s="108" t="str">
        <f t="shared" si="4"/>
        <v/>
      </c>
      <c r="M110" s="108" t="str">
        <f t="shared" si="4"/>
        <v/>
      </c>
      <c r="N110" s="57"/>
    </row>
    <row r="111" spans="1:14" s="58" customFormat="1" ht="14.25" x14ac:dyDescent="0.25">
      <c r="A111" s="113" t="str">
        <f>IF(BIODATA!A109="","", BIODATA!A109)</f>
        <v/>
      </c>
      <c r="B111" s="113" t="str">
        <f>IF(BIODATA!D109="","", BIODATA!D109)</f>
        <v/>
      </c>
      <c r="C111" s="114" t="str">
        <f>IF(BIODATA!E109="","", BIODATA!E109)</f>
        <v/>
      </c>
      <c r="D111" s="115" t="str">
        <f>IF(BIODATA!H109="","", BIODATA!H109)</f>
        <v/>
      </c>
      <c r="E111" s="74"/>
      <c r="F111" s="74"/>
      <c r="G111" s="75"/>
      <c r="H111" s="76"/>
      <c r="I111" s="103">
        <f t="shared" si="3"/>
        <v>0</v>
      </c>
      <c r="J111" s="108" t="str">
        <f t="shared" si="4"/>
        <v/>
      </c>
      <c r="K111" s="108" t="str">
        <f t="shared" si="4"/>
        <v/>
      </c>
      <c r="L111" s="108" t="str">
        <f t="shared" si="4"/>
        <v/>
      </c>
      <c r="M111" s="108" t="str">
        <f t="shared" si="4"/>
        <v/>
      </c>
      <c r="N111" s="57"/>
    </row>
    <row r="112" spans="1:14" s="58" customFormat="1" ht="14.25" x14ac:dyDescent="0.25">
      <c r="A112" s="113" t="str">
        <f>IF(BIODATA!A110="","", BIODATA!A110)</f>
        <v/>
      </c>
      <c r="B112" s="113" t="str">
        <f>IF(BIODATA!D110="","", BIODATA!D110)</f>
        <v/>
      </c>
      <c r="C112" s="114" t="str">
        <f>IF(BIODATA!E110="","", BIODATA!E110)</f>
        <v/>
      </c>
      <c r="D112" s="115" t="str">
        <f>IF(BIODATA!H110="","", BIODATA!H110)</f>
        <v/>
      </c>
      <c r="E112" s="77"/>
      <c r="F112" s="77"/>
      <c r="G112" s="78"/>
      <c r="H112" s="79"/>
      <c r="I112" s="103">
        <f t="shared" si="3"/>
        <v>0</v>
      </c>
      <c r="J112" s="108" t="str">
        <f t="shared" si="4"/>
        <v/>
      </c>
      <c r="K112" s="108" t="str">
        <f t="shared" si="4"/>
        <v/>
      </c>
      <c r="L112" s="108" t="str">
        <f t="shared" si="4"/>
        <v/>
      </c>
      <c r="M112" s="108" t="str">
        <f t="shared" si="4"/>
        <v/>
      </c>
      <c r="N112" s="57"/>
    </row>
    <row r="113" spans="1:14" s="58" customFormat="1" ht="14.25" x14ac:dyDescent="0.25">
      <c r="A113" s="113" t="str">
        <f>IF(BIODATA!A111="","", BIODATA!A111)</f>
        <v/>
      </c>
      <c r="B113" s="113" t="str">
        <f>IF(BIODATA!D111="","", BIODATA!D111)</f>
        <v/>
      </c>
      <c r="C113" s="114" t="str">
        <f>IF(BIODATA!E111="","", BIODATA!E111)</f>
        <v/>
      </c>
      <c r="D113" s="115" t="str">
        <f>IF(BIODATA!H111="","", BIODATA!H111)</f>
        <v/>
      </c>
      <c r="E113" s="77"/>
      <c r="F113" s="77"/>
      <c r="G113" s="78"/>
      <c r="H113" s="79"/>
      <c r="I113" s="103">
        <f t="shared" si="3"/>
        <v>0</v>
      </c>
      <c r="J113" s="108" t="str">
        <f t="shared" si="4"/>
        <v/>
      </c>
      <c r="K113" s="108" t="str">
        <f t="shared" si="4"/>
        <v/>
      </c>
      <c r="L113" s="108" t="str">
        <f t="shared" si="4"/>
        <v/>
      </c>
      <c r="M113" s="108" t="str">
        <f t="shared" si="4"/>
        <v/>
      </c>
      <c r="N113" s="57"/>
    </row>
    <row r="114" spans="1:14" s="58" customFormat="1" ht="14.25" x14ac:dyDescent="0.25">
      <c r="A114" s="113" t="str">
        <f>IF(BIODATA!A112="","", BIODATA!A112)</f>
        <v/>
      </c>
      <c r="B114" s="113" t="str">
        <f>IF(BIODATA!D112="","", BIODATA!D112)</f>
        <v/>
      </c>
      <c r="C114" s="114" t="str">
        <f>IF(BIODATA!E112="","", BIODATA!E112)</f>
        <v/>
      </c>
      <c r="D114" s="115" t="str">
        <f>IF(BIODATA!H112="","", BIODATA!H112)</f>
        <v/>
      </c>
      <c r="E114" s="77"/>
      <c r="F114" s="77"/>
      <c r="G114" s="78"/>
      <c r="H114" s="79"/>
      <c r="I114" s="103">
        <f t="shared" si="3"/>
        <v>0</v>
      </c>
      <c r="J114" s="108" t="str">
        <f t="shared" si="4"/>
        <v/>
      </c>
      <c r="K114" s="108" t="str">
        <f t="shared" si="4"/>
        <v/>
      </c>
      <c r="L114" s="108" t="str">
        <f t="shared" si="4"/>
        <v/>
      </c>
      <c r="M114" s="108" t="str">
        <f t="shared" si="4"/>
        <v/>
      </c>
      <c r="N114" s="57"/>
    </row>
    <row r="115" spans="1:14" s="58" customFormat="1" ht="14.25" x14ac:dyDescent="0.25">
      <c r="A115" s="113" t="str">
        <f>IF(BIODATA!A113="","", BIODATA!A113)</f>
        <v/>
      </c>
      <c r="B115" s="113" t="str">
        <f>IF(BIODATA!D113="","", BIODATA!D113)</f>
        <v/>
      </c>
      <c r="C115" s="114" t="str">
        <f>IF(BIODATA!E113="","", BIODATA!E113)</f>
        <v/>
      </c>
      <c r="D115" s="115" t="str">
        <f>IF(BIODATA!H113="","", BIODATA!H113)</f>
        <v/>
      </c>
      <c r="E115" s="77"/>
      <c r="F115" s="77"/>
      <c r="G115" s="78"/>
      <c r="H115" s="79"/>
      <c r="I115" s="103">
        <f t="shared" si="3"/>
        <v>0</v>
      </c>
      <c r="J115" s="108" t="str">
        <f t="shared" si="4"/>
        <v/>
      </c>
      <c r="K115" s="108" t="str">
        <f t="shared" si="4"/>
        <v/>
      </c>
      <c r="L115" s="108" t="str">
        <f t="shared" si="4"/>
        <v/>
      </c>
      <c r="M115" s="108" t="str">
        <f t="shared" si="4"/>
        <v/>
      </c>
      <c r="N115" s="57"/>
    </row>
    <row r="116" spans="1:14" s="58" customFormat="1" ht="14.25" x14ac:dyDescent="0.25">
      <c r="A116" s="113" t="str">
        <f>IF(BIODATA!A114="","", BIODATA!A114)</f>
        <v/>
      </c>
      <c r="B116" s="113" t="str">
        <f>IF(BIODATA!D114="","", BIODATA!D114)</f>
        <v/>
      </c>
      <c r="C116" s="114" t="str">
        <f>IF(BIODATA!E114="","", BIODATA!E114)</f>
        <v/>
      </c>
      <c r="D116" s="115" t="str">
        <f>IF(BIODATA!H114="","", BIODATA!H114)</f>
        <v/>
      </c>
      <c r="E116" s="77"/>
      <c r="F116" s="77"/>
      <c r="G116" s="78"/>
      <c r="H116" s="79"/>
      <c r="I116" s="103">
        <f t="shared" si="3"/>
        <v>0</v>
      </c>
      <c r="J116" s="108" t="str">
        <f t="shared" si="4"/>
        <v/>
      </c>
      <c r="K116" s="108" t="str">
        <f t="shared" si="4"/>
        <v/>
      </c>
      <c r="L116" s="108" t="str">
        <f t="shared" si="4"/>
        <v/>
      </c>
      <c r="M116" s="108" t="str">
        <f t="shared" si="4"/>
        <v/>
      </c>
      <c r="N116" s="57"/>
    </row>
    <row r="117" spans="1:14" s="58" customFormat="1" ht="14.25" x14ac:dyDescent="0.25">
      <c r="A117" s="113" t="str">
        <f>IF(BIODATA!A115="","", BIODATA!A115)</f>
        <v/>
      </c>
      <c r="B117" s="113" t="str">
        <f>IF(BIODATA!D115="","", BIODATA!D115)</f>
        <v/>
      </c>
      <c r="C117" s="114" t="str">
        <f>IF(BIODATA!E115="","", BIODATA!E115)</f>
        <v/>
      </c>
      <c r="D117" s="115" t="str">
        <f>IF(BIODATA!H115="","", BIODATA!H115)</f>
        <v/>
      </c>
      <c r="E117" s="77"/>
      <c r="F117" s="77"/>
      <c r="G117" s="78"/>
      <c r="H117" s="79"/>
      <c r="I117" s="103">
        <f t="shared" si="3"/>
        <v>0</v>
      </c>
      <c r="J117" s="108" t="str">
        <f t="shared" si="4"/>
        <v/>
      </c>
      <c r="K117" s="108" t="str">
        <f t="shared" si="4"/>
        <v/>
      </c>
      <c r="L117" s="108" t="str">
        <f t="shared" si="4"/>
        <v/>
      </c>
      <c r="M117" s="108" t="str">
        <f t="shared" si="4"/>
        <v/>
      </c>
      <c r="N117" s="57"/>
    </row>
    <row r="118" spans="1:14" s="58" customFormat="1" ht="14.25" x14ac:dyDescent="0.25">
      <c r="A118" s="113" t="str">
        <f>IF(BIODATA!A116="","", BIODATA!A116)</f>
        <v/>
      </c>
      <c r="B118" s="113" t="str">
        <f>IF(BIODATA!D116="","", BIODATA!D116)</f>
        <v/>
      </c>
      <c r="C118" s="114" t="str">
        <f>IF(BIODATA!E116="","", BIODATA!E116)</f>
        <v/>
      </c>
      <c r="D118" s="115" t="str">
        <f>IF(BIODATA!H116="","", BIODATA!H116)</f>
        <v/>
      </c>
      <c r="E118" s="77"/>
      <c r="F118" s="77"/>
      <c r="G118" s="78"/>
      <c r="H118" s="79"/>
      <c r="I118" s="103">
        <f t="shared" si="3"/>
        <v>0</v>
      </c>
      <c r="J118" s="108" t="str">
        <f t="shared" si="4"/>
        <v/>
      </c>
      <c r="K118" s="108" t="str">
        <f t="shared" si="4"/>
        <v/>
      </c>
      <c r="L118" s="108" t="str">
        <f t="shared" si="4"/>
        <v/>
      </c>
      <c r="M118" s="108" t="str">
        <f t="shared" si="4"/>
        <v/>
      </c>
      <c r="N118" s="57"/>
    </row>
    <row r="119" spans="1:14" s="58" customFormat="1" ht="14.25" x14ac:dyDescent="0.25">
      <c r="A119" s="113" t="str">
        <f>IF(BIODATA!A117="","", BIODATA!A117)</f>
        <v/>
      </c>
      <c r="B119" s="113" t="str">
        <f>IF(BIODATA!D117="","", BIODATA!D117)</f>
        <v/>
      </c>
      <c r="C119" s="114" t="str">
        <f>IF(BIODATA!E117="","", BIODATA!E117)</f>
        <v/>
      </c>
      <c r="D119" s="115" t="str">
        <f>IF(BIODATA!H117="","", BIODATA!H117)</f>
        <v/>
      </c>
      <c r="E119" s="77"/>
      <c r="F119" s="77"/>
      <c r="G119" s="78"/>
      <c r="H119" s="79"/>
      <c r="I119" s="103">
        <f t="shared" si="3"/>
        <v>0</v>
      </c>
      <c r="J119" s="108" t="str">
        <f t="shared" si="4"/>
        <v/>
      </c>
      <c r="K119" s="108" t="str">
        <f t="shared" si="4"/>
        <v/>
      </c>
      <c r="L119" s="108" t="str">
        <f t="shared" si="4"/>
        <v/>
      </c>
      <c r="M119" s="108" t="str">
        <f t="shared" si="4"/>
        <v/>
      </c>
      <c r="N119" s="57"/>
    </row>
    <row r="120" spans="1:14" s="58" customFormat="1" ht="14.25" x14ac:dyDescent="0.25">
      <c r="A120" s="113" t="str">
        <f>IF(BIODATA!A118="","", BIODATA!A118)</f>
        <v/>
      </c>
      <c r="B120" s="113" t="str">
        <f>IF(BIODATA!D118="","", BIODATA!D118)</f>
        <v/>
      </c>
      <c r="C120" s="114" t="str">
        <f>IF(BIODATA!E118="","", BIODATA!E118)</f>
        <v/>
      </c>
      <c r="D120" s="115" t="str">
        <f>IF(BIODATA!H118="","", BIODATA!H118)</f>
        <v/>
      </c>
      <c r="E120" s="77"/>
      <c r="F120" s="77"/>
      <c r="G120" s="78"/>
      <c r="H120" s="79"/>
      <c r="I120" s="103">
        <f t="shared" si="3"/>
        <v>0</v>
      </c>
      <c r="J120" s="108" t="str">
        <f t="shared" si="4"/>
        <v/>
      </c>
      <c r="K120" s="108" t="str">
        <f t="shared" si="4"/>
        <v/>
      </c>
      <c r="L120" s="108" t="str">
        <f t="shared" si="4"/>
        <v/>
      </c>
      <c r="M120" s="108" t="str">
        <f t="shared" si="4"/>
        <v/>
      </c>
      <c r="N120" s="57"/>
    </row>
    <row r="121" spans="1:14" s="58" customFormat="1" ht="14.25" x14ac:dyDescent="0.25">
      <c r="A121" s="113" t="str">
        <f>IF(BIODATA!A119="","", BIODATA!A119)</f>
        <v/>
      </c>
      <c r="B121" s="113" t="str">
        <f>IF(BIODATA!D119="","", BIODATA!D119)</f>
        <v/>
      </c>
      <c r="C121" s="114" t="str">
        <f>IF(BIODATA!E119="","", BIODATA!E119)</f>
        <v/>
      </c>
      <c r="D121" s="115" t="str">
        <f>IF(BIODATA!H119="","", BIODATA!H119)</f>
        <v/>
      </c>
      <c r="E121" s="77"/>
      <c r="F121" s="77"/>
      <c r="G121" s="78"/>
      <c r="H121" s="79"/>
      <c r="I121" s="103">
        <f t="shared" si="3"/>
        <v>0</v>
      </c>
      <c r="J121" s="108" t="str">
        <f t="shared" si="4"/>
        <v/>
      </c>
      <c r="K121" s="108" t="str">
        <f t="shared" si="4"/>
        <v/>
      </c>
      <c r="L121" s="108" t="str">
        <f t="shared" si="4"/>
        <v/>
      </c>
      <c r="M121" s="108" t="str">
        <f t="shared" si="4"/>
        <v/>
      </c>
      <c r="N121" s="57"/>
    </row>
    <row r="122" spans="1:14" s="58" customFormat="1" ht="14.25" x14ac:dyDescent="0.25">
      <c r="A122" s="113" t="str">
        <f>IF(BIODATA!A120="","", BIODATA!A120)</f>
        <v/>
      </c>
      <c r="B122" s="113" t="str">
        <f>IF(BIODATA!D120="","", BIODATA!D120)</f>
        <v/>
      </c>
      <c r="C122" s="114" t="str">
        <f>IF(BIODATA!E120="","", BIODATA!E120)</f>
        <v/>
      </c>
      <c r="D122" s="115" t="str">
        <f>IF(BIODATA!H120="","", BIODATA!H120)</f>
        <v/>
      </c>
      <c r="E122" s="77"/>
      <c r="F122" s="77"/>
      <c r="G122" s="78"/>
      <c r="H122" s="79"/>
      <c r="I122" s="103">
        <f t="shared" si="3"/>
        <v>0</v>
      </c>
      <c r="J122" s="108" t="str">
        <f t="shared" si="4"/>
        <v/>
      </c>
      <c r="K122" s="108" t="str">
        <f t="shared" si="4"/>
        <v/>
      </c>
      <c r="L122" s="108" t="str">
        <f t="shared" si="4"/>
        <v/>
      </c>
      <c r="M122" s="108" t="str">
        <f t="shared" si="4"/>
        <v/>
      </c>
      <c r="N122" s="57"/>
    </row>
    <row r="123" spans="1:14" s="58" customFormat="1" ht="14.25" x14ac:dyDescent="0.25">
      <c r="A123" s="113" t="str">
        <f>IF(BIODATA!A121="","", BIODATA!A121)</f>
        <v/>
      </c>
      <c r="B123" s="113" t="str">
        <f>IF(BIODATA!D121="","", BIODATA!D121)</f>
        <v/>
      </c>
      <c r="C123" s="114" t="str">
        <f>IF(BIODATA!E121="","", BIODATA!E121)</f>
        <v/>
      </c>
      <c r="D123" s="115" t="str">
        <f>IF(BIODATA!H121="","", BIODATA!H121)</f>
        <v/>
      </c>
      <c r="E123" s="77"/>
      <c r="F123" s="77"/>
      <c r="G123" s="78"/>
      <c r="H123" s="79"/>
      <c r="I123" s="103">
        <f t="shared" si="3"/>
        <v>0</v>
      </c>
      <c r="J123" s="108" t="str">
        <f t="shared" si="4"/>
        <v/>
      </c>
      <c r="K123" s="108" t="str">
        <f t="shared" si="4"/>
        <v/>
      </c>
      <c r="L123" s="108" t="str">
        <f t="shared" si="4"/>
        <v/>
      </c>
      <c r="M123" s="108" t="str">
        <f t="shared" si="4"/>
        <v/>
      </c>
      <c r="N123" s="57"/>
    </row>
    <row r="124" spans="1:14" s="58" customFormat="1" ht="14.25" x14ac:dyDescent="0.25">
      <c r="A124" s="113" t="str">
        <f>IF(BIODATA!A122="","", BIODATA!A122)</f>
        <v/>
      </c>
      <c r="B124" s="113" t="str">
        <f>IF(BIODATA!D122="","", BIODATA!D122)</f>
        <v/>
      </c>
      <c r="C124" s="114" t="str">
        <f>IF(BIODATA!E122="","", BIODATA!E122)</f>
        <v/>
      </c>
      <c r="D124" s="115" t="str">
        <f>IF(BIODATA!H122="","", BIODATA!H122)</f>
        <v/>
      </c>
      <c r="E124" s="77"/>
      <c r="F124" s="77"/>
      <c r="G124" s="78"/>
      <c r="H124" s="79"/>
      <c r="I124" s="103">
        <f t="shared" si="3"/>
        <v>0</v>
      </c>
      <c r="J124" s="108" t="str">
        <f t="shared" si="4"/>
        <v/>
      </c>
      <c r="K124" s="108" t="str">
        <f t="shared" si="4"/>
        <v/>
      </c>
      <c r="L124" s="108" t="str">
        <f t="shared" si="4"/>
        <v/>
      </c>
      <c r="M124" s="108" t="str">
        <f t="shared" si="4"/>
        <v/>
      </c>
      <c r="N124" s="57"/>
    </row>
    <row r="125" spans="1:14" s="58" customFormat="1" ht="14.25" x14ac:dyDescent="0.25">
      <c r="A125" s="113" t="str">
        <f>IF(BIODATA!A123="","", BIODATA!A123)</f>
        <v/>
      </c>
      <c r="B125" s="113" t="str">
        <f>IF(BIODATA!D123="","", BIODATA!D123)</f>
        <v/>
      </c>
      <c r="C125" s="114" t="str">
        <f>IF(BIODATA!E123="","", BIODATA!E123)</f>
        <v/>
      </c>
      <c r="D125" s="115" t="str">
        <f>IF(BIODATA!H123="","", BIODATA!H123)</f>
        <v/>
      </c>
      <c r="E125" s="77"/>
      <c r="F125" s="77"/>
      <c r="G125" s="78"/>
      <c r="H125" s="79"/>
      <c r="I125" s="103">
        <f t="shared" si="3"/>
        <v>0</v>
      </c>
      <c r="J125" s="108" t="str">
        <f t="shared" si="4"/>
        <v/>
      </c>
      <c r="K125" s="108" t="str">
        <f t="shared" si="4"/>
        <v/>
      </c>
      <c r="L125" s="108" t="str">
        <f t="shared" si="4"/>
        <v/>
      </c>
      <c r="M125" s="108" t="str">
        <f t="shared" si="4"/>
        <v/>
      </c>
      <c r="N125" s="57"/>
    </row>
    <row r="126" spans="1:14" s="58" customFormat="1" ht="14.25" x14ac:dyDescent="0.25">
      <c r="A126" s="113" t="str">
        <f>IF(BIODATA!A124="","", BIODATA!A124)</f>
        <v/>
      </c>
      <c r="B126" s="113" t="str">
        <f>IF(BIODATA!D124="","", BIODATA!D124)</f>
        <v/>
      </c>
      <c r="C126" s="114" t="str">
        <f>IF(BIODATA!E124="","", BIODATA!E124)</f>
        <v/>
      </c>
      <c r="D126" s="115" t="str">
        <f>IF(BIODATA!H124="","", BIODATA!H124)</f>
        <v/>
      </c>
      <c r="E126" s="77"/>
      <c r="F126" s="77"/>
      <c r="G126" s="78"/>
      <c r="H126" s="79"/>
      <c r="I126" s="103">
        <f t="shared" si="3"/>
        <v>0</v>
      </c>
      <c r="J126" s="108" t="str">
        <f t="shared" si="4"/>
        <v/>
      </c>
      <c r="K126" s="108" t="str">
        <f t="shared" si="4"/>
        <v/>
      </c>
      <c r="L126" s="108" t="str">
        <f t="shared" si="4"/>
        <v/>
      </c>
      <c r="M126" s="108" t="str">
        <f t="shared" si="4"/>
        <v/>
      </c>
      <c r="N126" s="57"/>
    </row>
    <row r="127" spans="1:14" s="58" customFormat="1" ht="14.25" x14ac:dyDescent="0.25">
      <c r="A127" s="113" t="str">
        <f>IF(BIODATA!A125="","", BIODATA!A125)</f>
        <v/>
      </c>
      <c r="B127" s="113" t="str">
        <f>IF(BIODATA!D125="","", BIODATA!D125)</f>
        <v/>
      </c>
      <c r="C127" s="114" t="str">
        <f>IF(BIODATA!E125="","", BIODATA!E125)</f>
        <v/>
      </c>
      <c r="D127" s="115" t="str">
        <f>IF(BIODATA!H125="","", BIODATA!H125)</f>
        <v/>
      </c>
      <c r="E127" s="77"/>
      <c r="F127" s="77"/>
      <c r="G127" s="78"/>
      <c r="H127" s="79"/>
      <c r="I127" s="103">
        <f t="shared" si="3"/>
        <v>0</v>
      </c>
      <c r="J127" s="108" t="str">
        <f t="shared" si="4"/>
        <v/>
      </c>
      <c r="K127" s="108" t="str">
        <f t="shared" si="4"/>
        <v/>
      </c>
      <c r="L127" s="108" t="str">
        <f t="shared" si="4"/>
        <v/>
      </c>
      <c r="M127" s="108" t="str">
        <f t="shared" si="4"/>
        <v/>
      </c>
      <c r="N127" s="57"/>
    </row>
    <row r="128" spans="1:14" s="58" customFormat="1" ht="14.25" x14ac:dyDescent="0.25">
      <c r="A128" s="113" t="str">
        <f>IF(BIODATA!A126="","", BIODATA!A126)</f>
        <v/>
      </c>
      <c r="B128" s="113" t="str">
        <f>IF(BIODATA!D126="","", BIODATA!D126)</f>
        <v/>
      </c>
      <c r="C128" s="114" t="str">
        <f>IF(BIODATA!E126="","", BIODATA!E126)</f>
        <v/>
      </c>
      <c r="D128" s="115" t="str">
        <f>IF(BIODATA!H126="","", BIODATA!H126)</f>
        <v/>
      </c>
      <c r="E128" s="77"/>
      <c r="F128" s="77"/>
      <c r="G128" s="78"/>
      <c r="H128" s="79"/>
      <c r="I128" s="103">
        <f t="shared" si="3"/>
        <v>0</v>
      </c>
      <c r="J128" s="108" t="str">
        <f t="shared" si="4"/>
        <v/>
      </c>
      <c r="K128" s="108" t="str">
        <f t="shared" si="4"/>
        <v/>
      </c>
      <c r="L128" s="108" t="str">
        <f t="shared" si="4"/>
        <v/>
      </c>
      <c r="M128" s="108" t="str">
        <f t="shared" si="4"/>
        <v/>
      </c>
      <c r="N128" s="57"/>
    </row>
    <row r="129" spans="1:14" s="58" customFormat="1" ht="14.25" x14ac:dyDescent="0.25">
      <c r="A129" s="113" t="str">
        <f>IF(BIODATA!A127="","", BIODATA!A127)</f>
        <v/>
      </c>
      <c r="B129" s="113" t="str">
        <f>IF(BIODATA!D127="","", BIODATA!D127)</f>
        <v/>
      </c>
      <c r="C129" s="114" t="str">
        <f>IF(BIODATA!E127="","", BIODATA!E127)</f>
        <v/>
      </c>
      <c r="D129" s="115" t="str">
        <f>IF(BIODATA!H127="","", BIODATA!H127)</f>
        <v/>
      </c>
      <c r="E129" s="77"/>
      <c r="F129" s="77"/>
      <c r="G129" s="78"/>
      <c r="H129" s="79"/>
      <c r="I129" s="103">
        <f t="shared" si="3"/>
        <v>0</v>
      </c>
      <c r="J129" s="108" t="str">
        <f t="shared" si="4"/>
        <v/>
      </c>
      <c r="K129" s="108" t="str">
        <f t="shared" si="4"/>
        <v/>
      </c>
      <c r="L129" s="108" t="str">
        <f t="shared" si="4"/>
        <v/>
      </c>
      <c r="M129" s="108" t="str">
        <f t="shared" si="4"/>
        <v/>
      </c>
      <c r="N129" s="57"/>
    </row>
    <row r="130" spans="1:14" s="58" customFormat="1" ht="14.25" x14ac:dyDescent="0.25">
      <c r="A130" s="113" t="str">
        <f>IF(BIODATA!A128="","", BIODATA!A128)</f>
        <v/>
      </c>
      <c r="B130" s="113" t="str">
        <f>IF(BIODATA!D128="","", BIODATA!D128)</f>
        <v/>
      </c>
      <c r="C130" s="114" t="str">
        <f>IF(BIODATA!E128="","", BIODATA!E128)</f>
        <v/>
      </c>
      <c r="D130" s="115" t="str">
        <f>IF(BIODATA!H128="","", BIODATA!H128)</f>
        <v/>
      </c>
      <c r="E130" s="77"/>
      <c r="F130" s="77"/>
      <c r="G130" s="78"/>
      <c r="H130" s="79"/>
      <c r="I130" s="103">
        <f t="shared" si="3"/>
        <v>0</v>
      </c>
      <c r="J130" s="108" t="str">
        <f t="shared" si="4"/>
        <v/>
      </c>
      <c r="K130" s="108" t="str">
        <f t="shared" si="4"/>
        <v/>
      </c>
      <c r="L130" s="108" t="str">
        <f t="shared" si="4"/>
        <v/>
      </c>
      <c r="M130" s="108" t="str">
        <f t="shared" si="4"/>
        <v/>
      </c>
      <c r="N130" s="57"/>
    </row>
    <row r="131" spans="1:14" s="58" customFormat="1" ht="14.25" x14ac:dyDescent="0.25">
      <c r="A131" s="113" t="str">
        <f>IF(BIODATA!A129="","", BIODATA!A129)</f>
        <v/>
      </c>
      <c r="B131" s="113" t="str">
        <f>IF(BIODATA!D129="","", BIODATA!D129)</f>
        <v/>
      </c>
      <c r="C131" s="114" t="str">
        <f>IF(BIODATA!E129="","", BIODATA!E129)</f>
        <v/>
      </c>
      <c r="D131" s="115" t="str">
        <f>IF(BIODATA!H129="","", BIODATA!H129)</f>
        <v/>
      </c>
      <c r="E131" s="77"/>
      <c r="F131" s="77"/>
      <c r="G131" s="78"/>
      <c r="H131" s="79"/>
      <c r="I131" s="103">
        <f t="shared" si="3"/>
        <v>0</v>
      </c>
      <c r="J131" s="108" t="str">
        <f t="shared" si="4"/>
        <v/>
      </c>
      <c r="K131" s="108" t="str">
        <f t="shared" si="4"/>
        <v/>
      </c>
      <c r="L131" s="108" t="str">
        <f t="shared" si="4"/>
        <v/>
      </c>
      <c r="M131" s="108" t="str">
        <f t="shared" si="4"/>
        <v/>
      </c>
      <c r="N131" s="57"/>
    </row>
    <row r="132" spans="1:14" s="58" customFormat="1" ht="14.25" x14ac:dyDescent="0.25">
      <c r="A132" s="113" t="str">
        <f>IF(BIODATA!A130="","", BIODATA!A130)</f>
        <v/>
      </c>
      <c r="B132" s="113" t="str">
        <f>IF(BIODATA!D130="","", BIODATA!D130)</f>
        <v/>
      </c>
      <c r="C132" s="114" t="str">
        <f>IF(BIODATA!E130="","", BIODATA!E130)</f>
        <v/>
      </c>
      <c r="D132" s="115" t="str">
        <f>IF(BIODATA!H130="","", BIODATA!H130)</f>
        <v/>
      </c>
      <c r="E132" s="77"/>
      <c r="F132" s="77"/>
      <c r="G132" s="78"/>
      <c r="H132" s="79"/>
      <c r="I132" s="103">
        <f t="shared" si="3"/>
        <v>0</v>
      </c>
      <c r="J132" s="108" t="str">
        <f t="shared" si="4"/>
        <v/>
      </c>
      <c r="K132" s="108" t="str">
        <f t="shared" si="4"/>
        <v/>
      </c>
      <c r="L132" s="108" t="str">
        <f t="shared" si="4"/>
        <v/>
      </c>
      <c r="M132" s="108" t="str">
        <f t="shared" si="4"/>
        <v/>
      </c>
      <c r="N132" s="57"/>
    </row>
    <row r="133" spans="1:14" s="58" customFormat="1" ht="14.25" x14ac:dyDescent="0.25">
      <c r="A133" s="113" t="str">
        <f>IF(BIODATA!A131="","", BIODATA!A131)</f>
        <v/>
      </c>
      <c r="B133" s="113" t="str">
        <f>IF(BIODATA!D131="","", BIODATA!D131)</f>
        <v/>
      </c>
      <c r="C133" s="114" t="str">
        <f>IF(BIODATA!E131="","", BIODATA!E131)</f>
        <v/>
      </c>
      <c r="D133" s="115" t="str">
        <f>IF(BIODATA!H131="","", BIODATA!H131)</f>
        <v/>
      </c>
      <c r="E133" s="77"/>
      <c r="F133" s="77"/>
      <c r="G133" s="78"/>
      <c r="H133" s="79"/>
      <c r="I133" s="103">
        <f t="shared" si="3"/>
        <v>0</v>
      </c>
      <c r="J133" s="108" t="str">
        <f t="shared" si="4"/>
        <v/>
      </c>
      <c r="K133" s="108" t="str">
        <f t="shared" si="4"/>
        <v/>
      </c>
      <c r="L133" s="108" t="str">
        <f t="shared" si="4"/>
        <v/>
      </c>
      <c r="M133" s="108" t="str">
        <f t="shared" si="4"/>
        <v/>
      </c>
      <c r="N133" s="57"/>
    </row>
    <row r="134" spans="1:14" s="58" customFormat="1" ht="14.25" x14ac:dyDescent="0.25">
      <c r="A134" s="113" t="str">
        <f>IF(BIODATA!A132="","", BIODATA!A132)</f>
        <v/>
      </c>
      <c r="B134" s="113" t="str">
        <f>IF(BIODATA!D132="","", BIODATA!D132)</f>
        <v/>
      </c>
      <c r="C134" s="114" t="str">
        <f>IF(BIODATA!E132="","", BIODATA!E132)</f>
        <v/>
      </c>
      <c r="D134" s="115" t="str">
        <f>IF(BIODATA!H132="","", BIODATA!H132)</f>
        <v/>
      </c>
      <c r="E134" s="77"/>
      <c r="F134" s="77"/>
      <c r="G134" s="78"/>
      <c r="H134" s="79"/>
      <c r="I134" s="103">
        <f t="shared" si="3"/>
        <v>0</v>
      </c>
      <c r="J134" s="108" t="str">
        <f t="shared" si="4"/>
        <v/>
      </c>
      <c r="K134" s="108" t="str">
        <f t="shared" si="4"/>
        <v/>
      </c>
      <c r="L134" s="108" t="str">
        <f t="shared" si="4"/>
        <v/>
      </c>
      <c r="M134" s="108" t="str">
        <f t="shared" si="4"/>
        <v/>
      </c>
      <c r="N134" s="57"/>
    </row>
    <row r="135" spans="1:14" s="58" customFormat="1" ht="14.25" x14ac:dyDescent="0.25">
      <c r="A135" s="113" t="str">
        <f>IF(BIODATA!A133="","", BIODATA!A133)</f>
        <v/>
      </c>
      <c r="B135" s="113" t="str">
        <f>IF(BIODATA!D133="","", BIODATA!D133)</f>
        <v/>
      </c>
      <c r="C135" s="114" t="str">
        <f>IF(BIODATA!E133="","", BIODATA!E133)</f>
        <v/>
      </c>
      <c r="D135" s="115" t="str">
        <f>IF(BIODATA!H133="","", BIODATA!H133)</f>
        <v/>
      </c>
      <c r="E135" s="77"/>
      <c r="F135" s="77"/>
      <c r="G135" s="78"/>
      <c r="H135" s="79"/>
      <c r="I135" s="103">
        <f t="shared" si="3"/>
        <v>0</v>
      </c>
      <c r="J135" s="108" t="str">
        <f t="shared" si="4"/>
        <v/>
      </c>
      <c r="K135" s="108" t="str">
        <f t="shared" si="4"/>
        <v/>
      </c>
      <c r="L135" s="108" t="str">
        <f t="shared" si="4"/>
        <v/>
      </c>
      <c r="M135" s="108" t="str">
        <f t="shared" si="4"/>
        <v/>
      </c>
      <c r="N135" s="57"/>
    </row>
    <row r="136" spans="1:14" s="58" customFormat="1" ht="14.25" x14ac:dyDescent="0.25">
      <c r="A136" s="113" t="str">
        <f>IF(BIODATA!A134="","", BIODATA!A134)</f>
        <v/>
      </c>
      <c r="B136" s="113" t="str">
        <f>IF(BIODATA!D134="","", BIODATA!D134)</f>
        <v/>
      </c>
      <c r="C136" s="114" t="str">
        <f>IF(BIODATA!E134="","", BIODATA!E134)</f>
        <v/>
      </c>
      <c r="D136" s="115" t="str">
        <f>IF(BIODATA!H134="","", BIODATA!H134)</f>
        <v/>
      </c>
      <c r="E136" s="77"/>
      <c r="F136" s="77"/>
      <c r="G136" s="78"/>
      <c r="H136" s="79"/>
      <c r="I136" s="103">
        <f t="shared" si="3"/>
        <v>0</v>
      </c>
      <c r="J136" s="108" t="str">
        <f t="shared" si="4"/>
        <v/>
      </c>
      <c r="K136" s="108" t="str">
        <f t="shared" si="4"/>
        <v/>
      </c>
      <c r="L136" s="108" t="str">
        <f t="shared" si="4"/>
        <v/>
      </c>
      <c r="M136" s="108" t="str">
        <f t="shared" si="4"/>
        <v/>
      </c>
      <c r="N136" s="57"/>
    </row>
    <row r="137" spans="1:14" s="58" customFormat="1" ht="14.25" x14ac:dyDescent="0.25">
      <c r="A137" s="113" t="str">
        <f>IF(BIODATA!A135="","", BIODATA!A135)</f>
        <v/>
      </c>
      <c r="B137" s="113" t="str">
        <f>IF(BIODATA!D135="","", BIODATA!D135)</f>
        <v/>
      </c>
      <c r="C137" s="114" t="str">
        <f>IF(BIODATA!E135="","", BIODATA!E135)</f>
        <v/>
      </c>
      <c r="D137" s="115" t="str">
        <f>IF(BIODATA!H135="","", BIODATA!H135)</f>
        <v/>
      </c>
      <c r="E137" s="77"/>
      <c r="F137" s="77"/>
      <c r="G137" s="78"/>
      <c r="H137" s="79"/>
      <c r="I137" s="103">
        <f t="shared" ref="I137:I200" si="5">SUM(E137:H137)</f>
        <v>0</v>
      </c>
      <c r="J137" s="108" t="str">
        <f t="shared" si="4"/>
        <v/>
      </c>
      <c r="K137" s="108" t="str">
        <f t="shared" si="4"/>
        <v/>
      </c>
      <c r="L137" s="108" t="str">
        <f t="shared" si="4"/>
        <v/>
      </c>
      <c r="M137" s="108" t="str">
        <f t="shared" si="4"/>
        <v/>
      </c>
      <c r="N137" s="57"/>
    </row>
    <row r="138" spans="1:14" s="58" customFormat="1" ht="14.25" x14ac:dyDescent="0.25">
      <c r="A138" s="113" t="str">
        <f>IF(BIODATA!A136="","", BIODATA!A136)</f>
        <v/>
      </c>
      <c r="B138" s="113" t="str">
        <f>IF(BIODATA!D136="","", BIODATA!D136)</f>
        <v/>
      </c>
      <c r="C138" s="114" t="str">
        <f>IF(BIODATA!E136="","", BIODATA!E136)</f>
        <v/>
      </c>
      <c r="D138" s="115" t="str">
        <f>IF(BIODATA!H136="","", BIODATA!H136)</f>
        <v/>
      </c>
      <c r="E138" s="71"/>
      <c r="F138" s="71"/>
      <c r="G138" s="72"/>
      <c r="H138" s="73"/>
      <c r="I138" s="103">
        <f t="shared" si="5"/>
        <v>0</v>
      </c>
      <c r="J138" s="108" t="str">
        <f t="shared" si="4"/>
        <v/>
      </c>
      <c r="K138" s="108" t="str">
        <f t="shared" si="4"/>
        <v/>
      </c>
      <c r="L138" s="108" t="str">
        <f t="shared" si="4"/>
        <v/>
      </c>
      <c r="M138" s="108" t="str">
        <f t="shared" si="4"/>
        <v/>
      </c>
      <c r="N138" s="57"/>
    </row>
    <row r="139" spans="1:14" s="58" customFormat="1" ht="14.25" x14ac:dyDescent="0.25">
      <c r="A139" s="113" t="str">
        <f>IF(BIODATA!A137="","", BIODATA!A137)</f>
        <v/>
      </c>
      <c r="B139" s="113" t="str">
        <f>IF(BIODATA!D137="","", BIODATA!D137)</f>
        <v/>
      </c>
      <c r="C139" s="114" t="str">
        <f>IF(BIODATA!E137="","", BIODATA!E137)</f>
        <v/>
      </c>
      <c r="D139" s="115" t="str">
        <f>IF(BIODATA!H137="","", BIODATA!H137)</f>
        <v/>
      </c>
      <c r="E139" s="71"/>
      <c r="F139" s="71"/>
      <c r="G139" s="72"/>
      <c r="H139" s="73"/>
      <c r="I139" s="103">
        <f t="shared" si="5"/>
        <v>0</v>
      </c>
      <c r="J139" s="108" t="str">
        <f t="shared" si="4"/>
        <v/>
      </c>
      <c r="K139" s="108" t="str">
        <f t="shared" si="4"/>
        <v/>
      </c>
      <c r="L139" s="108" t="str">
        <f t="shared" si="4"/>
        <v/>
      </c>
      <c r="M139" s="108" t="str">
        <f t="shared" si="4"/>
        <v/>
      </c>
      <c r="N139" s="57"/>
    </row>
    <row r="140" spans="1:14" s="58" customFormat="1" ht="14.25" x14ac:dyDescent="0.25">
      <c r="A140" s="113" t="str">
        <f>IF(BIODATA!A138="","", BIODATA!A138)</f>
        <v/>
      </c>
      <c r="B140" s="113" t="str">
        <f>IF(BIODATA!D138="","", BIODATA!D138)</f>
        <v/>
      </c>
      <c r="C140" s="114" t="str">
        <f>IF(BIODATA!E138="","", BIODATA!E138)</f>
        <v/>
      </c>
      <c r="D140" s="115" t="str">
        <f>IF(BIODATA!H138="","", BIODATA!H138)</f>
        <v/>
      </c>
      <c r="E140" s="71"/>
      <c r="F140" s="71"/>
      <c r="G140" s="72"/>
      <c r="H140" s="73"/>
      <c r="I140" s="103">
        <f t="shared" si="5"/>
        <v>0</v>
      </c>
      <c r="J140" s="108" t="str">
        <f t="shared" si="4"/>
        <v/>
      </c>
      <c r="K140" s="108" t="str">
        <f t="shared" si="4"/>
        <v/>
      </c>
      <c r="L140" s="108" t="str">
        <f t="shared" si="4"/>
        <v/>
      </c>
      <c r="M140" s="108" t="str">
        <f t="shared" si="4"/>
        <v/>
      </c>
      <c r="N140" s="57"/>
    </row>
    <row r="141" spans="1:14" s="58" customFormat="1" ht="14.25" x14ac:dyDescent="0.25">
      <c r="A141" s="113" t="str">
        <f>IF(BIODATA!A139="","", BIODATA!A139)</f>
        <v/>
      </c>
      <c r="B141" s="113" t="str">
        <f>IF(BIODATA!D139="","", BIODATA!D139)</f>
        <v/>
      </c>
      <c r="C141" s="114" t="str">
        <f>IF(BIODATA!E139="","", BIODATA!E139)</f>
        <v/>
      </c>
      <c r="D141" s="115" t="str">
        <f>IF(BIODATA!H139="","", BIODATA!H139)</f>
        <v/>
      </c>
      <c r="E141" s="71"/>
      <c r="F141" s="71"/>
      <c r="G141" s="72"/>
      <c r="H141" s="73"/>
      <c r="I141" s="103">
        <f t="shared" si="5"/>
        <v>0</v>
      </c>
      <c r="J141" s="108" t="str">
        <f t="shared" si="4"/>
        <v/>
      </c>
      <c r="K141" s="108" t="str">
        <f t="shared" si="4"/>
        <v/>
      </c>
      <c r="L141" s="108" t="str">
        <f t="shared" si="4"/>
        <v/>
      </c>
      <c r="M141" s="108" t="str">
        <f t="shared" ref="M141:M204" si="6">IF(H141="","",IF(H141&gt;=85.1,"Sangat Baik",IF(H141&gt;=70.1,"Baik",IF(H141&gt;=55.1,"Cukup","Kurang"))))</f>
        <v/>
      </c>
      <c r="N141" s="57"/>
    </row>
    <row r="142" spans="1:14" s="58" customFormat="1" ht="14.25" x14ac:dyDescent="0.25">
      <c r="A142" s="113" t="str">
        <f>IF(BIODATA!A140="","", BIODATA!A140)</f>
        <v/>
      </c>
      <c r="B142" s="113" t="str">
        <f>IF(BIODATA!D140="","", BIODATA!D140)</f>
        <v/>
      </c>
      <c r="C142" s="114" t="str">
        <f>IF(BIODATA!E140="","", BIODATA!E140)</f>
        <v/>
      </c>
      <c r="D142" s="115" t="str">
        <f>IF(BIODATA!H140="","", BIODATA!H140)</f>
        <v/>
      </c>
      <c r="E142" s="71"/>
      <c r="F142" s="71"/>
      <c r="G142" s="72"/>
      <c r="H142" s="73"/>
      <c r="I142" s="103">
        <f t="shared" si="5"/>
        <v>0</v>
      </c>
      <c r="J142" s="108" t="str">
        <f t="shared" ref="J142:M205" si="7">IF(E142="","",IF(E142&gt;=85.1,"Sangat Baik",IF(E142&gt;=70.1,"Baik",IF(E142&gt;=55.1,"Cukup","Kurang"))))</f>
        <v/>
      </c>
      <c r="K142" s="108" t="str">
        <f t="shared" si="7"/>
        <v/>
      </c>
      <c r="L142" s="108" t="str">
        <f t="shared" si="7"/>
        <v/>
      </c>
      <c r="M142" s="108" t="str">
        <f t="shared" si="6"/>
        <v/>
      </c>
      <c r="N142" s="57"/>
    </row>
    <row r="143" spans="1:14" s="58" customFormat="1" ht="14.25" x14ac:dyDescent="0.25">
      <c r="A143" s="113" t="str">
        <f>IF(BIODATA!A141="","", BIODATA!A141)</f>
        <v/>
      </c>
      <c r="B143" s="113" t="str">
        <f>IF(BIODATA!D141="","", BIODATA!D141)</f>
        <v/>
      </c>
      <c r="C143" s="114" t="str">
        <f>IF(BIODATA!E141="","", BIODATA!E141)</f>
        <v/>
      </c>
      <c r="D143" s="115" t="str">
        <f>IF(BIODATA!H141="","", BIODATA!H141)</f>
        <v/>
      </c>
      <c r="E143" s="71"/>
      <c r="F143" s="71"/>
      <c r="G143" s="72"/>
      <c r="H143" s="73"/>
      <c r="I143" s="103">
        <f t="shared" si="5"/>
        <v>0</v>
      </c>
      <c r="J143" s="108" t="str">
        <f t="shared" si="7"/>
        <v/>
      </c>
      <c r="K143" s="108" t="str">
        <f t="shared" si="7"/>
        <v/>
      </c>
      <c r="L143" s="108" t="str">
        <f t="shared" si="7"/>
        <v/>
      </c>
      <c r="M143" s="108" t="str">
        <f t="shared" si="6"/>
        <v/>
      </c>
      <c r="N143" s="57"/>
    </row>
    <row r="144" spans="1:14" s="58" customFormat="1" ht="14.25" x14ac:dyDescent="0.25">
      <c r="A144" s="113" t="str">
        <f>IF(BIODATA!A142="","", BIODATA!A142)</f>
        <v/>
      </c>
      <c r="B144" s="113" t="str">
        <f>IF(BIODATA!D142="","", BIODATA!D142)</f>
        <v/>
      </c>
      <c r="C144" s="114" t="str">
        <f>IF(BIODATA!E142="","", BIODATA!E142)</f>
        <v/>
      </c>
      <c r="D144" s="115" t="str">
        <f>IF(BIODATA!H142="","", BIODATA!H142)</f>
        <v/>
      </c>
      <c r="E144" s="71"/>
      <c r="F144" s="71"/>
      <c r="G144" s="72"/>
      <c r="H144" s="73"/>
      <c r="I144" s="103">
        <f t="shared" si="5"/>
        <v>0</v>
      </c>
      <c r="J144" s="108" t="str">
        <f t="shared" si="7"/>
        <v/>
      </c>
      <c r="K144" s="108" t="str">
        <f t="shared" si="7"/>
        <v/>
      </c>
      <c r="L144" s="108" t="str">
        <f t="shared" si="7"/>
        <v/>
      </c>
      <c r="M144" s="108" t="str">
        <f t="shared" si="6"/>
        <v/>
      </c>
      <c r="N144" s="57"/>
    </row>
    <row r="145" spans="1:14" s="58" customFormat="1" ht="14.25" x14ac:dyDescent="0.25">
      <c r="A145" s="113" t="str">
        <f>IF(BIODATA!A143="","", BIODATA!A143)</f>
        <v/>
      </c>
      <c r="B145" s="113" t="str">
        <f>IF(BIODATA!D143="","", BIODATA!D143)</f>
        <v/>
      </c>
      <c r="C145" s="114" t="str">
        <f>IF(BIODATA!E143="","", BIODATA!E143)</f>
        <v/>
      </c>
      <c r="D145" s="115" t="str">
        <f>IF(BIODATA!H143="","", BIODATA!H143)</f>
        <v/>
      </c>
      <c r="E145" s="71"/>
      <c r="F145" s="71"/>
      <c r="G145" s="72"/>
      <c r="H145" s="73"/>
      <c r="I145" s="103">
        <f t="shared" si="5"/>
        <v>0</v>
      </c>
      <c r="J145" s="108" t="str">
        <f t="shared" si="7"/>
        <v/>
      </c>
      <c r="K145" s="108" t="str">
        <f t="shared" si="7"/>
        <v/>
      </c>
      <c r="L145" s="108" t="str">
        <f t="shared" si="7"/>
        <v/>
      </c>
      <c r="M145" s="108" t="str">
        <f t="shared" si="6"/>
        <v/>
      </c>
      <c r="N145" s="57"/>
    </row>
    <row r="146" spans="1:14" s="58" customFormat="1" ht="14.25" x14ac:dyDescent="0.25">
      <c r="A146" s="113" t="str">
        <f>IF(BIODATA!A144="","", BIODATA!A144)</f>
        <v/>
      </c>
      <c r="B146" s="113" t="str">
        <f>IF(BIODATA!D144="","", BIODATA!D144)</f>
        <v/>
      </c>
      <c r="C146" s="114" t="str">
        <f>IF(BIODATA!E144="","", BIODATA!E144)</f>
        <v/>
      </c>
      <c r="D146" s="115" t="str">
        <f>IF(BIODATA!H144="","", BIODATA!H144)</f>
        <v/>
      </c>
      <c r="E146" s="71"/>
      <c r="F146" s="71"/>
      <c r="G146" s="72"/>
      <c r="H146" s="73"/>
      <c r="I146" s="103">
        <f t="shared" si="5"/>
        <v>0</v>
      </c>
      <c r="J146" s="108" t="str">
        <f t="shared" si="7"/>
        <v/>
      </c>
      <c r="K146" s="108" t="str">
        <f t="shared" si="7"/>
        <v/>
      </c>
      <c r="L146" s="108" t="str">
        <f t="shared" si="7"/>
        <v/>
      </c>
      <c r="M146" s="108" t="str">
        <f t="shared" si="6"/>
        <v/>
      </c>
      <c r="N146" s="57"/>
    </row>
    <row r="147" spans="1:14" s="58" customFormat="1" ht="14.25" x14ac:dyDescent="0.25">
      <c r="A147" s="113" t="str">
        <f>IF(BIODATA!A145="","", BIODATA!A145)</f>
        <v/>
      </c>
      <c r="B147" s="113" t="str">
        <f>IF(BIODATA!D145="","", BIODATA!D145)</f>
        <v/>
      </c>
      <c r="C147" s="114" t="str">
        <f>IF(BIODATA!E145="","", BIODATA!E145)</f>
        <v/>
      </c>
      <c r="D147" s="115" t="str">
        <f>IF(BIODATA!H145="","", BIODATA!H145)</f>
        <v/>
      </c>
      <c r="E147" s="71"/>
      <c r="F147" s="71"/>
      <c r="G147" s="72"/>
      <c r="H147" s="73"/>
      <c r="I147" s="103">
        <f t="shared" si="5"/>
        <v>0</v>
      </c>
      <c r="J147" s="108" t="str">
        <f t="shared" si="7"/>
        <v/>
      </c>
      <c r="K147" s="108" t="str">
        <f t="shared" si="7"/>
        <v/>
      </c>
      <c r="L147" s="108" t="str">
        <f t="shared" si="7"/>
        <v/>
      </c>
      <c r="M147" s="108" t="str">
        <f t="shared" si="6"/>
        <v/>
      </c>
      <c r="N147" s="57"/>
    </row>
    <row r="148" spans="1:14" s="58" customFormat="1" ht="14.25" x14ac:dyDescent="0.25">
      <c r="A148" s="113" t="str">
        <f>IF(BIODATA!A146="","", BIODATA!A146)</f>
        <v/>
      </c>
      <c r="B148" s="113" t="str">
        <f>IF(BIODATA!D146="","", BIODATA!D146)</f>
        <v/>
      </c>
      <c r="C148" s="114" t="str">
        <f>IF(BIODATA!E146="","", BIODATA!E146)</f>
        <v/>
      </c>
      <c r="D148" s="115" t="str">
        <f>IF(BIODATA!H146="","", BIODATA!H146)</f>
        <v/>
      </c>
      <c r="E148" s="71"/>
      <c r="F148" s="71"/>
      <c r="G148" s="72"/>
      <c r="H148" s="73"/>
      <c r="I148" s="103">
        <f t="shared" si="5"/>
        <v>0</v>
      </c>
      <c r="J148" s="108" t="str">
        <f t="shared" si="7"/>
        <v/>
      </c>
      <c r="K148" s="108" t="str">
        <f t="shared" si="7"/>
        <v/>
      </c>
      <c r="L148" s="108" t="str">
        <f t="shared" si="7"/>
        <v/>
      </c>
      <c r="M148" s="108" t="str">
        <f t="shared" si="6"/>
        <v/>
      </c>
      <c r="N148" s="57"/>
    </row>
    <row r="149" spans="1:14" s="58" customFormat="1" ht="14.25" x14ac:dyDescent="0.25">
      <c r="A149" s="113" t="str">
        <f>IF(BIODATA!A147="","", BIODATA!A147)</f>
        <v/>
      </c>
      <c r="B149" s="113" t="str">
        <f>IF(BIODATA!D147="","", BIODATA!D147)</f>
        <v/>
      </c>
      <c r="C149" s="114" t="str">
        <f>IF(BIODATA!E147="","", BIODATA!E147)</f>
        <v/>
      </c>
      <c r="D149" s="115" t="str">
        <f>IF(BIODATA!H147="","", BIODATA!H147)</f>
        <v/>
      </c>
      <c r="E149" s="71"/>
      <c r="F149" s="71"/>
      <c r="G149" s="72"/>
      <c r="H149" s="73"/>
      <c r="I149" s="103">
        <f t="shared" si="5"/>
        <v>0</v>
      </c>
      <c r="J149" s="108" t="str">
        <f t="shared" si="7"/>
        <v/>
      </c>
      <c r="K149" s="108" t="str">
        <f t="shared" si="7"/>
        <v/>
      </c>
      <c r="L149" s="108" t="str">
        <f t="shared" si="7"/>
        <v/>
      </c>
      <c r="M149" s="108" t="str">
        <f t="shared" si="6"/>
        <v/>
      </c>
      <c r="N149" s="57"/>
    </row>
    <row r="150" spans="1:14" s="58" customFormat="1" ht="14.25" x14ac:dyDescent="0.25">
      <c r="A150" s="113" t="str">
        <f>IF(BIODATA!A148="","", BIODATA!A148)</f>
        <v/>
      </c>
      <c r="B150" s="113" t="str">
        <f>IF(BIODATA!D148="","", BIODATA!D148)</f>
        <v/>
      </c>
      <c r="C150" s="114" t="str">
        <f>IF(BIODATA!E148="","", BIODATA!E148)</f>
        <v/>
      </c>
      <c r="D150" s="115" t="str">
        <f>IF(BIODATA!H148="","", BIODATA!H148)</f>
        <v/>
      </c>
      <c r="E150" s="71"/>
      <c r="F150" s="71"/>
      <c r="G150" s="72"/>
      <c r="H150" s="73"/>
      <c r="I150" s="103">
        <f t="shared" si="5"/>
        <v>0</v>
      </c>
      <c r="J150" s="108" t="str">
        <f t="shared" si="7"/>
        <v/>
      </c>
      <c r="K150" s="108" t="str">
        <f t="shared" si="7"/>
        <v/>
      </c>
      <c r="L150" s="108" t="str">
        <f t="shared" si="7"/>
        <v/>
      </c>
      <c r="M150" s="108" t="str">
        <f t="shared" si="6"/>
        <v/>
      </c>
      <c r="N150" s="57"/>
    </row>
    <row r="151" spans="1:14" s="58" customFormat="1" ht="14.25" x14ac:dyDescent="0.25">
      <c r="A151" s="113" t="str">
        <f>IF(BIODATA!A149="","", BIODATA!A149)</f>
        <v/>
      </c>
      <c r="B151" s="113" t="str">
        <f>IF(BIODATA!D149="","", BIODATA!D149)</f>
        <v/>
      </c>
      <c r="C151" s="114" t="str">
        <f>IF(BIODATA!E149="","", BIODATA!E149)</f>
        <v/>
      </c>
      <c r="D151" s="115" t="str">
        <f>IF(BIODATA!H149="","", BIODATA!H149)</f>
        <v/>
      </c>
      <c r="E151" s="71"/>
      <c r="F151" s="71"/>
      <c r="G151" s="72"/>
      <c r="H151" s="73"/>
      <c r="I151" s="103">
        <f t="shared" si="5"/>
        <v>0</v>
      </c>
      <c r="J151" s="108" t="str">
        <f t="shared" si="7"/>
        <v/>
      </c>
      <c r="K151" s="108" t="str">
        <f t="shared" si="7"/>
        <v/>
      </c>
      <c r="L151" s="108" t="str">
        <f t="shared" si="7"/>
        <v/>
      </c>
      <c r="M151" s="108" t="str">
        <f t="shared" si="6"/>
        <v/>
      </c>
      <c r="N151" s="57"/>
    </row>
    <row r="152" spans="1:14" s="58" customFormat="1" ht="14.25" x14ac:dyDescent="0.25">
      <c r="A152" s="113" t="str">
        <f>IF(BIODATA!A150="","", BIODATA!A150)</f>
        <v/>
      </c>
      <c r="B152" s="113" t="str">
        <f>IF(BIODATA!D150="","", BIODATA!D150)</f>
        <v/>
      </c>
      <c r="C152" s="114" t="str">
        <f>IF(BIODATA!E150="","", BIODATA!E150)</f>
        <v/>
      </c>
      <c r="D152" s="115" t="str">
        <f>IF(BIODATA!H150="","", BIODATA!H150)</f>
        <v/>
      </c>
      <c r="E152" s="71"/>
      <c r="F152" s="71"/>
      <c r="G152" s="72"/>
      <c r="H152" s="73"/>
      <c r="I152" s="103">
        <f t="shared" si="5"/>
        <v>0</v>
      </c>
      <c r="J152" s="108" t="str">
        <f t="shared" si="7"/>
        <v/>
      </c>
      <c r="K152" s="108" t="str">
        <f t="shared" si="7"/>
        <v/>
      </c>
      <c r="L152" s="108" t="str">
        <f t="shared" si="7"/>
        <v/>
      </c>
      <c r="M152" s="108" t="str">
        <f t="shared" si="6"/>
        <v/>
      </c>
      <c r="N152" s="57"/>
    </row>
    <row r="153" spans="1:14" s="58" customFormat="1" ht="14.25" x14ac:dyDescent="0.25">
      <c r="A153" s="113" t="str">
        <f>IF(BIODATA!A151="","", BIODATA!A151)</f>
        <v/>
      </c>
      <c r="B153" s="113" t="str">
        <f>IF(BIODATA!D151="","", BIODATA!D151)</f>
        <v/>
      </c>
      <c r="C153" s="114" t="str">
        <f>IF(BIODATA!E151="","", BIODATA!E151)</f>
        <v/>
      </c>
      <c r="D153" s="115" t="str">
        <f>IF(BIODATA!H151="","", BIODATA!H151)</f>
        <v/>
      </c>
      <c r="E153" s="71"/>
      <c r="F153" s="71"/>
      <c r="G153" s="72"/>
      <c r="H153" s="73"/>
      <c r="I153" s="103">
        <f t="shared" si="5"/>
        <v>0</v>
      </c>
      <c r="J153" s="108" t="str">
        <f t="shared" si="7"/>
        <v/>
      </c>
      <c r="K153" s="108" t="str">
        <f t="shared" si="7"/>
        <v/>
      </c>
      <c r="L153" s="108" t="str">
        <f t="shared" si="7"/>
        <v/>
      </c>
      <c r="M153" s="108" t="str">
        <f t="shared" si="6"/>
        <v/>
      </c>
      <c r="N153" s="57"/>
    </row>
    <row r="154" spans="1:14" s="58" customFormat="1" ht="14.25" x14ac:dyDescent="0.25">
      <c r="A154" s="113" t="str">
        <f>IF(BIODATA!A152="","", BIODATA!A152)</f>
        <v/>
      </c>
      <c r="B154" s="113" t="str">
        <f>IF(BIODATA!D152="","", BIODATA!D152)</f>
        <v/>
      </c>
      <c r="C154" s="114" t="str">
        <f>IF(BIODATA!E152="","", BIODATA!E152)</f>
        <v/>
      </c>
      <c r="D154" s="115" t="str">
        <f>IF(BIODATA!H152="","", BIODATA!H152)</f>
        <v/>
      </c>
      <c r="E154" s="71"/>
      <c r="F154" s="71"/>
      <c r="G154" s="72"/>
      <c r="H154" s="73"/>
      <c r="I154" s="103">
        <f t="shared" si="5"/>
        <v>0</v>
      </c>
      <c r="J154" s="108" t="str">
        <f t="shared" si="7"/>
        <v/>
      </c>
      <c r="K154" s="108" t="str">
        <f t="shared" si="7"/>
        <v/>
      </c>
      <c r="L154" s="108" t="str">
        <f t="shared" si="7"/>
        <v/>
      </c>
      <c r="M154" s="108" t="str">
        <f t="shared" si="6"/>
        <v/>
      </c>
      <c r="N154" s="57"/>
    </row>
    <row r="155" spans="1:14" s="58" customFormat="1" ht="14.25" x14ac:dyDescent="0.25">
      <c r="A155" s="113" t="str">
        <f>IF(BIODATA!A153="","", BIODATA!A153)</f>
        <v/>
      </c>
      <c r="B155" s="113" t="str">
        <f>IF(BIODATA!D153="","", BIODATA!D153)</f>
        <v/>
      </c>
      <c r="C155" s="114" t="str">
        <f>IF(BIODATA!E153="","", BIODATA!E153)</f>
        <v/>
      </c>
      <c r="D155" s="115" t="str">
        <f>IF(BIODATA!H153="","", BIODATA!H153)</f>
        <v/>
      </c>
      <c r="E155" s="71"/>
      <c r="F155" s="71"/>
      <c r="G155" s="72"/>
      <c r="H155" s="73"/>
      <c r="I155" s="103">
        <f t="shared" si="5"/>
        <v>0</v>
      </c>
      <c r="J155" s="108" t="str">
        <f t="shared" si="7"/>
        <v/>
      </c>
      <c r="K155" s="108" t="str">
        <f t="shared" si="7"/>
        <v/>
      </c>
      <c r="L155" s="108" t="str">
        <f t="shared" si="7"/>
        <v/>
      </c>
      <c r="M155" s="108" t="str">
        <f t="shared" si="6"/>
        <v/>
      </c>
      <c r="N155" s="57"/>
    </row>
    <row r="156" spans="1:14" s="58" customFormat="1" ht="14.25" x14ac:dyDescent="0.25">
      <c r="A156" s="113" t="str">
        <f>IF(BIODATA!A154="","", BIODATA!A154)</f>
        <v/>
      </c>
      <c r="B156" s="113" t="str">
        <f>IF(BIODATA!D154="","", BIODATA!D154)</f>
        <v/>
      </c>
      <c r="C156" s="114" t="str">
        <f>IF(BIODATA!E154="","", BIODATA!E154)</f>
        <v/>
      </c>
      <c r="D156" s="115" t="str">
        <f>IF(BIODATA!H154="","", BIODATA!H154)</f>
        <v/>
      </c>
      <c r="E156" s="71"/>
      <c r="F156" s="71"/>
      <c r="G156" s="72"/>
      <c r="H156" s="73"/>
      <c r="I156" s="103">
        <f t="shared" si="5"/>
        <v>0</v>
      </c>
      <c r="J156" s="108" t="str">
        <f t="shared" si="7"/>
        <v/>
      </c>
      <c r="K156" s="108" t="str">
        <f t="shared" si="7"/>
        <v/>
      </c>
      <c r="L156" s="108" t="str">
        <f t="shared" si="7"/>
        <v/>
      </c>
      <c r="M156" s="108" t="str">
        <f t="shared" si="6"/>
        <v/>
      </c>
      <c r="N156" s="57"/>
    </row>
    <row r="157" spans="1:14" s="58" customFormat="1" ht="14.25" x14ac:dyDescent="0.25">
      <c r="A157" s="113" t="str">
        <f>IF(BIODATA!A155="","", BIODATA!A155)</f>
        <v/>
      </c>
      <c r="B157" s="113" t="str">
        <f>IF(BIODATA!D155="","", BIODATA!D155)</f>
        <v/>
      </c>
      <c r="C157" s="114" t="str">
        <f>IF(BIODATA!E155="","", BIODATA!E155)</f>
        <v/>
      </c>
      <c r="D157" s="115" t="str">
        <f>IF(BIODATA!H155="","", BIODATA!H155)</f>
        <v/>
      </c>
      <c r="E157" s="71"/>
      <c r="F157" s="71"/>
      <c r="G157" s="72"/>
      <c r="H157" s="73"/>
      <c r="I157" s="103">
        <f t="shared" si="5"/>
        <v>0</v>
      </c>
      <c r="J157" s="108" t="str">
        <f t="shared" si="7"/>
        <v/>
      </c>
      <c r="K157" s="108" t="str">
        <f t="shared" si="7"/>
        <v/>
      </c>
      <c r="L157" s="108" t="str">
        <f t="shared" si="7"/>
        <v/>
      </c>
      <c r="M157" s="108" t="str">
        <f t="shared" si="6"/>
        <v/>
      </c>
      <c r="N157" s="57"/>
    </row>
    <row r="158" spans="1:14" s="58" customFormat="1" ht="14.25" x14ac:dyDescent="0.25">
      <c r="A158" s="113" t="str">
        <f>IF(BIODATA!A156="","", BIODATA!A156)</f>
        <v/>
      </c>
      <c r="B158" s="113" t="str">
        <f>IF(BIODATA!D156="","", BIODATA!D156)</f>
        <v/>
      </c>
      <c r="C158" s="114" t="str">
        <f>IF(BIODATA!E156="","", BIODATA!E156)</f>
        <v/>
      </c>
      <c r="D158" s="115" t="str">
        <f>IF(BIODATA!H156="","", BIODATA!H156)</f>
        <v/>
      </c>
      <c r="E158" s="71"/>
      <c r="F158" s="71"/>
      <c r="G158" s="72"/>
      <c r="H158" s="73"/>
      <c r="I158" s="103">
        <f t="shared" si="5"/>
        <v>0</v>
      </c>
      <c r="J158" s="108" t="str">
        <f t="shared" si="7"/>
        <v/>
      </c>
      <c r="K158" s="108" t="str">
        <f t="shared" si="7"/>
        <v/>
      </c>
      <c r="L158" s="108" t="str">
        <f t="shared" si="7"/>
        <v/>
      </c>
      <c r="M158" s="108" t="str">
        <f t="shared" si="6"/>
        <v/>
      </c>
      <c r="N158" s="57"/>
    </row>
    <row r="159" spans="1:14" s="58" customFormat="1" ht="14.25" x14ac:dyDescent="0.25">
      <c r="A159" s="113" t="str">
        <f>IF(BIODATA!A157="","", BIODATA!A157)</f>
        <v/>
      </c>
      <c r="B159" s="113" t="str">
        <f>IF(BIODATA!D157="","", BIODATA!D157)</f>
        <v/>
      </c>
      <c r="C159" s="114" t="str">
        <f>IF(BIODATA!E157="","", BIODATA!E157)</f>
        <v/>
      </c>
      <c r="D159" s="115" t="str">
        <f>IF(BIODATA!H157="","", BIODATA!H157)</f>
        <v/>
      </c>
      <c r="E159" s="71"/>
      <c r="F159" s="71"/>
      <c r="G159" s="72"/>
      <c r="H159" s="73"/>
      <c r="I159" s="103">
        <f t="shared" si="5"/>
        <v>0</v>
      </c>
      <c r="J159" s="108" t="str">
        <f t="shared" si="7"/>
        <v/>
      </c>
      <c r="K159" s="108" t="str">
        <f t="shared" si="7"/>
        <v/>
      </c>
      <c r="L159" s="108" t="str">
        <f t="shared" si="7"/>
        <v/>
      </c>
      <c r="M159" s="108" t="str">
        <f t="shared" si="6"/>
        <v/>
      </c>
      <c r="N159" s="57"/>
    </row>
    <row r="160" spans="1:14" s="58" customFormat="1" ht="14.25" x14ac:dyDescent="0.25">
      <c r="A160" s="113" t="str">
        <f>IF(BIODATA!A158="","", BIODATA!A158)</f>
        <v/>
      </c>
      <c r="B160" s="113" t="str">
        <f>IF(BIODATA!D158="","", BIODATA!D158)</f>
        <v/>
      </c>
      <c r="C160" s="114" t="str">
        <f>IF(BIODATA!E158="","", BIODATA!E158)</f>
        <v/>
      </c>
      <c r="D160" s="115" t="str">
        <f>IF(BIODATA!H158="","", BIODATA!H158)</f>
        <v/>
      </c>
      <c r="E160" s="71"/>
      <c r="F160" s="71"/>
      <c r="G160" s="72"/>
      <c r="H160" s="73"/>
      <c r="I160" s="103">
        <f t="shared" si="5"/>
        <v>0</v>
      </c>
      <c r="J160" s="108" t="str">
        <f t="shared" si="7"/>
        <v/>
      </c>
      <c r="K160" s="108" t="str">
        <f t="shared" si="7"/>
        <v/>
      </c>
      <c r="L160" s="108" t="str">
        <f t="shared" si="7"/>
        <v/>
      </c>
      <c r="M160" s="108" t="str">
        <f t="shared" si="6"/>
        <v/>
      </c>
      <c r="N160" s="57"/>
    </row>
    <row r="161" spans="1:14" s="58" customFormat="1" ht="14.25" x14ac:dyDescent="0.25">
      <c r="A161" s="113" t="str">
        <f>IF(BIODATA!A159="","", BIODATA!A159)</f>
        <v/>
      </c>
      <c r="B161" s="113" t="str">
        <f>IF(BIODATA!D159="","", BIODATA!D159)</f>
        <v/>
      </c>
      <c r="C161" s="114" t="str">
        <f>IF(BIODATA!E159="","", BIODATA!E159)</f>
        <v/>
      </c>
      <c r="D161" s="115" t="str">
        <f>IF(BIODATA!H159="","", BIODATA!H159)</f>
        <v/>
      </c>
      <c r="E161" s="71"/>
      <c r="F161" s="71"/>
      <c r="G161" s="72"/>
      <c r="H161" s="73"/>
      <c r="I161" s="103">
        <f t="shared" si="5"/>
        <v>0</v>
      </c>
      <c r="J161" s="108" t="str">
        <f t="shared" si="7"/>
        <v/>
      </c>
      <c r="K161" s="108" t="str">
        <f t="shared" si="7"/>
        <v/>
      </c>
      <c r="L161" s="108" t="str">
        <f t="shared" si="7"/>
        <v/>
      </c>
      <c r="M161" s="108" t="str">
        <f t="shared" si="6"/>
        <v/>
      </c>
      <c r="N161" s="57"/>
    </row>
    <row r="162" spans="1:14" s="58" customFormat="1" ht="14.25" x14ac:dyDescent="0.25">
      <c r="A162" s="113" t="str">
        <f>IF(BIODATA!A160="","", BIODATA!A160)</f>
        <v/>
      </c>
      <c r="B162" s="113" t="str">
        <f>IF(BIODATA!D160="","", BIODATA!D160)</f>
        <v/>
      </c>
      <c r="C162" s="114" t="str">
        <f>IF(BIODATA!E160="","", BIODATA!E160)</f>
        <v/>
      </c>
      <c r="D162" s="115" t="str">
        <f>IF(BIODATA!H160="","", BIODATA!H160)</f>
        <v/>
      </c>
      <c r="E162" s="71"/>
      <c r="F162" s="71"/>
      <c r="G162" s="72"/>
      <c r="H162" s="73"/>
      <c r="I162" s="103">
        <f t="shared" si="5"/>
        <v>0</v>
      </c>
      <c r="J162" s="108" t="str">
        <f t="shared" si="7"/>
        <v/>
      </c>
      <c r="K162" s="108" t="str">
        <f t="shared" si="7"/>
        <v/>
      </c>
      <c r="L162" s="108" t="str">
        <f t="shared" si="7"/>
        <v/>
      </c>
      <c r="M162" s="108" t="str">
        <f t="shared" si="6"/>
        <v/>
      </c>
      <c r="N162" s="57"/>
    </row>
    <row r="163" spans="1:14" s="58" customFormat="1" ht="14.25" x14ac:dyDescent="0.25">
      <c r="A163" s="113" t="str">
        <f>IF(BIODATA!A161="","", BIODATA!A161)</f>
        <v/>
      </c>
      <c r="B163" s="113" t="str">
        <f>IF(BIODATA!D161="","", BIODATA!D161)</f>
        <v/>
      </c>
      <c r="C163" s="114" t="str">
        <f>IF(BIODATA!E161="","", BIODATA!E161)</f>
        <v/>
      </c>
      <c r="D163" s="115" t="str">
        <f>IF(BIODATA!H161="","", BIODATA!H161)</f>
        <v/>
      </c>
      <c r="E163" s="71"/>
      <c r="F163" s="71"/>
      <c r="G163" s="72"/>
      <c r="H163" s="73"/>
      <c r="I163" s="103">
        <f t="shared" si="5"/>
        <v>0</v>
      </c>
      <c r="J163" s="108" t="str">
        <f t="shared" si="7"/>
        <v/>
      </c>
      <c r="K163" s="108" t="str">
        <f t="shared" si="7"/>
        <v/>
      </c>
      <c r="L163" s="108" t="str">
        <f t="shared" si="7"/>
        <v/>
      </c>
      <c r="M163" s="108" t="str">
        <f t="shared" si="6"/>
        <v/>
      </c>
      <c r="N163" s="57"/>
    </row>
    <row r="164" spans="1:14" s="58" customFormat="1" ht="14.25" x14ac:dyDescent="0.25">
      <c r="A164" s="113" t="str">
        <f>IF(BIODATA!A162="","", BIODATA!A162)</f>
        <v/>
      </c>
      <c r="B164" s="113" t="str">
        <f>IF(BIODATA!D162="","", BIODATA!D162)</f>
        <v/>
      </c>
      <c r="C164" s="114" t="str">
        <f>IF(BIODATA!E162="","", BIODATA!E162)</f>
        <v/>
      </c>
      <c r="D164" s="115" t="str">
        <f>IF(BIODATA!H162="","", BIODATA!H162)</f>
        <v/>
      </c>
      <c r="E164" s="71"/>
      <c r="F164" s="71"/>
      <c r="G164" s="72"/>
      <c r="H164" s="73"/>
      <c r="I164" s="103">
        <f t="shared" si="5"/>
        <v>0</v>
      </c>
      <c r="J164" s="108" t="str">
        <f t="shared" si="7"/>
        <v/>
      </c>
      <c r="K164" s="108" t="str">
        <f t="shared" si="7"/>
        <v/>
      </c>
      <c r="L164" s="108" t="str">
        <f t="shared" si="7"/>
        <v/>
      </c>
      <c r="M164" s="108" t="str">
        <f t="shared" si="6"/>
        <v/>
      </c>
      <c r="N164" s="57"/>
    </row>
    <row r="165" spans="1:14" s="58" customFormat="1" ht="14.25" x14ac:dyDescent="0.25">
      <c r="A165" s="113" t="str">
        <f>IF(BIODATA!A163="","", BIODATA!A163)</f>
        <v/>
      </c>
      <c r="B165" s="113" t="str">
        <f>IF(BIODATA!D163="","", BIODATA!D163)</f>
        <v/>
      </c>
      <c r="C165" s="114" t="str">
        <f>IF(BIODATA!E163="","", BIODATA!E163)</f>
        <v/>
      </c>
      <c r="D165" s="115" t="str">
        <f>IF(BIODATA!H163="","", BIODATA!H163)</f>
        <v/>
      </c>
      <c r="E165" s="71"/>
      <c r="F165" s="71"/>
      <c r="G165" s="72"/>
      <c r="H165" s="73"/>
      <c r="I165" s="103">
        <f t="shared" si="5"/>
        <v>0</v>
      </c>
      <c r="J165" s="108" t="str">
        <f t="shared" si="7"/>
        <v/>
      </c>
      <c r="K165" s="108" t="str">
        <f t="shared" si="7"/>
        <v/>
      </c>
      <c r="L165" s="108" t="str">
        <f t="shared" si="7"/>
        <v/>
      </c>
      <c r="M165" s="108" t="str">
        <f t="shared" si="6"/>
        <v/>
      </c>
      <c r="N165" s="57"/>
    </row>
    <row r="166" spans="1:14" s="58" customFormat="1" ht="14.25" x14ac:dyDescent="0.25">
      <c r="A166" s="113" t="str">
        <f>IF(BIODATA!A164="","", BIODATA!A164)</f>
        <v/>
      </c>
      <c r="B166" s="113" t="str">
        <f>IF(BIODATA!D164="","", BIODATA!D164)</f>
        <v/>
      </c>
      <c r="C166" s="114" t="str">
        <f>IF(BIODATA!E164="","", BIODATA!E164)</f>
        <v/>
      </c>
      <c r="D166" s="115" t="str">
        <f>IF(BIODATA!H164="","", BIODATA!H164)</f>
        <v/>
      </c>
      <c r="E166" s="71"/>
      <c r="F166" s="71"/>
      <c r="G166" s="72"/>
      <c r="H166" s="73"/>
      <c r="I166" s="103">
        <f t="shared" si="5"/>
        <v>0</v>
      </c>
      <c r="J166" s="108" t="str">
        <f t="shared" si="7"/>
        <v/>
      </c>
      <c r="K166" s="108" t="str">
        <f t="shared" si="7"/>
        <v/>
      </c>
      <c r="L166" s="108" t="str">
        <f t="shared" si="7"/>
        <v/>
      </c>
      <c r="M166" s="108" t="str">
        <f t="shared" si="6"/>
        <v/>
      </c>
      <c r="N166" s="57"/>
    </row>
    <row r="167" spans="1:14" s="58" customFormat="1" ht="14.25" x14ac:dyDescent="0.25">
      <c r="A167" s="113" t="str">
        <f>IF(BIODATA!A165="","", BIODATA!A165)</f>
        <v/>
      </c>
      <c r="B167" s="113" t="str">
        <f>IF(BIODATA!D165="","", BIODATA!D165)</f>
        <v/>
      </c>
      <c r="C167" s="114" t="str">
        <f>IF(BIODATA!E165="","", BIODATA!E165)</f>
        <v/>
      </c>
      <c r="D167" s="115" t="str">
        <f>IF(BIODATA!H165="","", BIODATA!H165)</f>
        <v/>
      </c>
      <c r="E167" s="71"/>
      <c r="F167" s="71"/>
      <c r="G167" s="72"/>
      <c r="H167" s="73"/>
      <c r="I167" s="103">
        <f t="shared" si="5"/>
        <v>0</v>
      </c>
      <c r="J167" s="108" t="str">
        <f t="shared" si="7"/>
        <v/>
      </c>
      <c r="K167" s="108" t="str">
        <f t="shared" si="7"/>
        <v/>
      </c>
      <c r="L167" s="108" t="str">
        <f t="shared" si="7"/>
        <v/>
      </c>
      <c r="M167" s="108" t="str">
        <f t="shared" si="6"/>
        <v/>
      </c>
      <c r="N167" s="57"/>
    </row>
    <row r="168" spans="1:14" s="58" customFormat="1" ht="14.25" x14ac:dyDescent="0.25">
      <c r="A168" s="113" t="str">
        <f>IF(BIODATA!A166="","", BIODATA!A166)</f>
        <v/>
      </c>
      <c r="B168" s="113" t="str">
        <f>IF(BIODATA!D166="","", BIODATA!D166)</f>
        <v/>
      </c>
      <c r="C168" s="114" t="str">
        <f>IF(BIODATA!E166="","", BIODATA!E166)</f>
        <v/>
      </c>
      <c r="D168" s="115" t="str">
        <f>IF(BIODATA!H166="","", BIODATA!H166)</f>
        <v/>
      </c>
      <c r="E168" s="71"/>
      <c r="F168" s="71"/>
      <c r="G168" s="72"/>
      <c r="H168" s="73"/>
      <c r="I168" s="103">
        <f t="shared" si="5"/>
        <v>0</v>
      </c>
      <c r="J168" s="108" t="str">
        <f t="shared" si="7"/>
        <v/>
      </c>
      <c r="K168" s="108" t="str">
        <f t="shared" si="7"/>
        <v/>
      </c>
      <c r="L168" s="108" t="str">
        <f t="shared" si="7"/>
        <v/>
      </c>
      <c r="M168" s="108" t="str">
        <f t="shared" si="6"/>
        <v/>
      </c>
      <c r="N168" s="57"/>
    </row>
    <row r="169" spans="1:14" s="58" customFormat="1" ht="14.25" x14ac:dyDescent="0.25">
      <c r="A169" s="113" t="str">
        <f>IF(BIODATA!A167="","", BIODATA!A167)</f>
        <v/>
      </c>
      <c r="B169" s="113" t="str">
        <f>IF(BIODATA!D167="","", BIODATA!D167)</f>
        <v/>
      </c>
      <c r="C169" s="114" t="str">
        <f>IF(BIODATA!E167="","", BIODATA!E167)</f>
        <v/>
      </c>
      <c r="D169" s="115" t="str">
        <f>IF(BIODATA!H167="","", BIODATA!H167)</f>
        <v/>
      </c>
      <c r="E169" s="71"/>
      <c r="F169" s="71"/>
      <c r="G169" s="72"/>
      <c r="H169" s="73"/>
      <c r="I169" s="103">
        <f t="shared" si="5"/>
        <v>0</v>
      </c>
      <c r="J169" s="108" t="str">
        <f t="shared" si="7"/>
        <v/>
      </c>
      <c r="K169" s="108" t="str">
        <f t="shared" si="7"/>
        <v/>
      </c>
      <c r="L169" s="108" t="str">
        <f t="shared" si="7"/>
        <v/>
      </c>
      <c r="M169" s="108" t="str">
        <f t="shared" si="6"/>
        <v/>
      </c>
      <c r="N169" s="57"/>
    </row>
    <row r="170" spans="1:14" s="58" customFormat="1" ht="14.25" x14ac:dyDescent="0.25">
      <c r="A170" s="113" t="str">
        <f>IF(BIODATA!A168="","", BIODATA!A168)</f>
        <v/>
      </c>
      <c r="B170" s="113" t="str">
        <f>IF(BIODATA!D168="","", BIODATA!D168)</f>
        <v/>
      </c>
      <c r="C170" s="114" t="str">
        <f>IF(BIODATA!E168="","", BIODATA!E168)</f>
        <v/>
      </c>
      <c r="D170" s="115" t="str">
        <f>IF(BIODATA!H168="","", BIODATA!H168)</f>
        <v/>
      </c>
      <c r="E170" s="71"/>
      <c r="F170" s="71"/>
      <c r="G170" s="72"/>
      <c r="H170" s="73"/>
      <c r="I170" s="103">
        <f t="shared" si="5"/>
        <v>0</v>
      </c>
      <c r="J170" s="108" t="str">
        <f t="shared" si="7"/>
        <v/>
      </c>
      <c r="K170" s="108" t="str">
        <f t="shared" si="7"/>
        <v/>
      </c>
      <c r="L170" s="108" t="str">
        <f t="shared" si="7"/>
        <v/>
      </c>
      <c r="M170" s="108" t="str">
        <f t="shared" si="6"/>
        <v/>
      </c>
      <c r="N170" s="57"/>
    </row>
    <row r="171" spans="1:14" s="58" customFormat="1" ht="14.25" x14ac:dyDescent="0.25">
      <c r="A171" s="113" t="str">
        <f>IF(BIODATA!A169="","", BIODATA!A169)</f>
        <v/>
      </c>
      <c r="B171" s="113" t="str">
        <f>IF(BIODATA!D169="","", BIODATA!D169)</f>
        <v/>
      </c>
      <c r="C171" s="114" t="str">
        <f>IF(BIODATA!E169="","", BIODATA!E169)</f>
        <v/>
      </c>
      <c r="D171" s="115" t="str">
        <f>IF(BIODATA!H169="","", BIODATA!H169)</f>
        <v/>
      </c>
      <c r="E171" s="71"/>
      <c r="F171" s="71"/>
      <c r="G171" s="72"/>
      <c r="H171" s="73"/>
      <c r="I171" s="103">
        <f t="shared" si="5"/>
        <v>0</v>
      </c>
      <c r="J171" s="108" t="str">
        <f t="shared" si="7"/>
        <v/>
      </c>
      <c r="K171" s="108" t="str">
        <f t="shared" si="7"/>
        <v/>
      </c>
      <c r="L171" s="108" t="str">
        <f t="shared" si="7"/>
        <v/>
      </c>
      <c r="M171" s="108" t="str">
        <f t="shared" si="6"/>
        <v/>
      </c>
      <c r="N171" s="57"/>
    </row>
    <row r="172" spans="1:14" s="58" customFormat="1" ht="14.25" x14ac:dyDescent="0.25">
      <c r="A172" s="113" t="str">
        <f>IF(BIODATA!A170="","", BIODATA!A170)</f>
        <v/>
      </c>
      <c r="B172" s="113" t="str">
        <f>IF(BIODATA!D170="","", BIODATA!D170)</f>
        <v/>
      </c>
      <c r="C172" s="114" t="str">
        <f>IF(BIODATA!E170="","", BIODATA!E170)</f>
        <v/>
      </c>
      <c r="D172" s="115" t="str">
        <f>IF(BIODATA!H170="","", BIODATA!H170)</f>
        <v/>
      </c>
      <c r="E172" s="71"/>
      <c r="F172" s="71"/>
      <c r="G172" s="72"/>
      <c r="H172" s="73"/>
      <c r="I172" s="103">
        <f t="shared" si="5"/>
        <v>0</v>
      </c>
      <c r="J172" s="108" t="str">
        <f t="shared" si="7"/>
        <v/>
      </c>
      <c r="K172" s="108" t="str">
        <f t="shared" si="7"/>
        <v/>
      </c>
      <c r="L172" s="108" t="str">
        <f t="shared" si="7"/>
        <v/>
      </c>
      <c r="M172" s="108" t="str">
        <f t="shared" si="6"/>
        <v/>
      </c>
      <c r="N172" s="57"/>
    </row>
    <row r="173" spans="1:14" s="58" customFormat="1" ht="14.25" x14ac:dyDescent="0.25">
      <c r="A173" s="113" t="str">
        <f>IF(BIODATA!A171="","", BIODATA!A171)</f>
        <v/>
      </c>
      <c r="B173" s="113" t="str">
        <f>IF(BIODATA!D171="","", BIODATA!D171)</f>
        <v/>
      </c>
      <c r="C173" s="114" t="str">
        <f>IF(BIODATA!E171="","", BIODATA!E171)</f>
        <v/>
      </c>
      <c r="D173" s="115" t="str">
        <f>IF(BIODATA!H171="","", BIODATA!H171)</f>
        <v/>
      </c>
      <c r="E173" s="71"/>
      <c r="F173" s="71"/>
      <c r="G173" s="72"/>
      <c r="H173" s="73"/>
      <c r="I173" s="103">
        <f t="shared" si="5"/>
        <v>0</v>
      </c>
      <c r="J173" s="108" t="str">
        <f t="shared" si="7"/>
        <v/>
      </c>
      <c r="K173" s="108" t="str">
        <f t="shared" si="7"/>
        <v/>
      </c>
      <c r="L173" s="108" t="str">
        <f t="shared" si="7"/>
        <v/>
      </c>
      <c r="M173" s="108" t="str">
        <f t="shared" si="6"/>
        <v/>
      </c>
      <c r="N173" s="57"/>
    </row>
    <row r="174" spans="1:14" s="58" customFormat="1" ht="14.25" x14ac:dyDescent="0.25">
      <c r="A174" s="113" t="str">
        <f>IF(BIODATA!A172="","", BIODATA!A172)</f>
        <v/>
      </c>
      <c r="B174" s="113" t="str">
        <f>IF(BIODATA!D172="","", BIODATA!D172)</f>
        <v/>
      </c>
      <c r="C174" s="114" t="str">
        <f>IF(BIODATA!E172="","", BIODATA!E172)</f>
        <v/>
      </c>
      <c r="D174" s="115" t="str">
        <f>IF(BIODATA!H172="","", BIODATA!H172)</f>
        <v/>
      </c>
      <c r="E174" s="71"/>
      <c r="F174" s="71"/>
      <c r="G174" s="72"/>
      <c r="H174" s="73"/>
      <c r="I174" s="103">
        <f t="shared" si="5"/>
        <v>0</v>
      </c>
      <c r="J174" s="108" t="str">
        <f t="shared" si="7"/>
        <v/>
      </c>
      <c r="K174" s="108" t="str">
        <f t="shared" si="7"/>
        <v/>
      </c>
      <c r="L174" s="108" t="str">
        <f t="shared" si="7"/>
        <v/>
      </c>
      <c r="M174" s="108" t="str">
        <f t="shared" si="6"/>
        <v/>
      </c>
      <c r="N174" s="57"/>
    </row>
    <row r="175" spans="1:14" s="58" customFormat="1" ht="14.25" x14ac:dyDescent="0.25">
      <c r="A175" s="113" t="str">
        <f>IF(BIODATA!A173="","", BIODATA!A173)</f>
        <v/>
      </c>
      <c r="B175" s="113" t="str">
        <f>IF(BIODATA!D173="","", BIODATA!D173)</f>
        <v/>
      </c>
      <c r="C175" s="114" t="str">
        <f>IF(BIODATA!E173="","", BIODATA!E173)</f>
        <v/>
      </c>
      <c r="D175" s="115" t="str">
        <f>IF(BIODATA!H173="","", BIODATA!H173)</f>
        <v/>
      </c>
      <c r="E175" s="71"/>
      <c r="F175" s="71"/>
      <c r="G175" s="72"/>
      <c r="H175" s="73"/>
      <c r="I175" s="103">
        <f t="shared" si="5"/>
        <v>0</v>
      </c>
      <c r="J175" s="108" t="str">
        <f t="shared" si="7"/>
        <v/>
      </c>
      <c r="K175" s="108" t="str">
        <f t="shared" si="7"/>
        <v/>
      </c>
      <c r="L175" s="108" t="str">
        <f t="shared" si="7"/>
        <v/>
      </c>
      <c r="M175" s="108" t="str">
        <f t="shared" si="6"/>
        <v/>
      </c>
      <c r="N175" s="57"/>
    </row>
    <row r="176" spans="1:14" s="58" customFormat="1" ht="14.25" x14ac:dyDescent="0.25">
      <c r="A176" s="113" t="str">
        <f>IF(BIODATA!A174="","", BIODATA!A174)</f>
        <v/>
      </c>
      <c r="B176" s="113" t="str">
        <f>IF(BIODATA!D174="","", BIODATA!D174)</f>
        <v/>
      </c>
      <c r="C176" s="114" t="str">
        <f>IF(BIODATA!E174="","", BIODATA!E174)</f>
        <v/>
      </c>
      <c r="D176" s="115" t="str">
        <f>IF(BIODATA!H174="","", BIODATA!H174)</f>
        <v/>
      </c>
      <c r="E176" s="71"/>
      <c r="F176" s="71"/>
      <c r="G176" s="72"/>
      <c r="H176" s="73"/>
      <c r="I176" s="103">
        <f t="shared" si="5"/>
        <v>0</v>
      </c>
      <c r="J176" s="108" t="str">
        <f t="shared" si="7"/>
        <v/>
      </c>
      <c r="K176" s="108" t="str">
        <f t="shared" si="7"/>
        <v/>
      </c>
      <c r="L176" s="108" t="str">
        <f t="shared" si="7"/>
        <v/>
      </c>
      <c r="M176" s="108" t="str">
        <f t="shared" si="6"/>
        <v/>
      </c>
      <c r="N176" s="57"/>
    </row>
    <row r="177" spans="1:14" s="58" customFormat="1" ht="14.25" x14ac:dyDescent="0.25">
      <c r="A177" s="113" t="str">
        <f>IF(BIODATA!A175="","", BIODATA!A175)</f>
        <v/>
      </c>
      <c r="B177" s="113" t="str">
        <f>IF(BIODATA!D175="","", BIODATA!D175)</f>
        <v/>
      </c>
      <c r="C177" s="114" t="str">
        <f>IF(BIODATA!E175="","", BIODATA!E175)</f>
        <v/>
      </c>
      <c r="D177" s="115" t="str">
        <f>IF(BIODATA!H175="","", BIODATA!H175)</f>
        <v/>
      </c>
      <c r="E177" s="71"/>
      <c r="F177" s="71"/>
      <c r="G177" s="72"/>
      <c r="H177" s="73"/>
      <c r="I177" s="103">
        <f t="shared" si="5"/>
        <v>0</v>
      </c>
      <c r="J177" s="108" t="str">
        <f t="shared" si="7"/>
        <v/>
      </c>
      <c r="K177" s="108" t="str">
        <f t="shared" si="7"/>
        <v/>
      </c>
      <c r="L177" s="108" t="str">
        <f t="shared" si="7"/>
        <v/>
      </c>
      <c r="M177" s="108" t="str">
        <f t="shared" si="6"/>
        <v/>
      </c>
      <c r="N177" s="57"/>
    </row>
    <row r="178" spans="1:14" s="58" customFormat="1" ht="14.25" x14ac:dyDescent="0.25">
      <c r="A178" s="113" t="str">
        <f>IF(BIODATA!A176="","", BIODATA!A176)</f>
        <v/>
      </c>
      <c r="B178" s="113" t="str">
        <f>IF(BIODATA!D176="","", BIODATA!D176)</f>
        <v/>
      </c>
      <c r="C178" s="114" t="str">
        <f>IF(BIODATA!E176="","", BIODATA!E176)</f>
        <v/>
      </c>
      <c r="D178" s="115" t="str">
        <f>IF(BIODATA!H176="","", BIODATA!H176)</f>
        <v/>
      </c>
      <c r="E178" s="71"/>
      <c r="F178" s="71"/>
      <c r="G178" s="72"/>
      <c r="H178" s="73"/>
      <c r="I178" s="103">
        <f t="shared" si="5"/>
        <v>0</v>
      </c>
      <c r="J178" s="108" t="str">
        <f t="shared" si="7"/>
        <v/>
      </c>
      <c r="K178" s="108" t="str">
        <f t="shared" si="7"/>
        <v/>
      </c>
      <c r="L178" s="108" t="str">
        <f t="shared" si="7"/>
        <v/>
      </c>
      <c r="M178" s="108" t="str">
        <f t="shared" si="6"/>
        <v/>
      </c>
      <c r="N178" s="57"/>
    </row>
    <row r="179" spans="1:14" s="58" customFormat="1" ht="14.25" x14ac:dyDescent="0.25">
      <c r="A179" s="113" t="str">
        <f>IF(BIODATA!A177="","", BIODATA!A177)</f>
        <v/>
      </c>
      <c r="B179" s="113" t="str">
        <f>IF(BIODATA!D177="","", BIODATA!D177)</f>
        <v/>
      </c>
      <c r="C179" s="114" t="str">
        <f>IF(BIODATA!E177="","", BIODATA!E177)</f>
        <v/>
      </c>
      <c r="D179" s="115" t="str">
        <f>IF(BIODATA!H177="","", BIODATA!H177)</f>
        <v/>
      </c>
      <c r="E179" s="71"/>
      <c r="F179" s="71"/>
      <c r="G179" s="72"/>
      <c r="H179" s="73"/>
      <c r="I179" s="103">
        <f t="shared" si="5"/>
        <v>0</v>
      </c>
      <c r="J179" s="108" t="str">
        <f t="shared" si="7"/>
        <v/>
      </c>
      <c r="K179" s="108" t="str">
        <f t="shared" si="7"/>
        <v/>
      </c>
      <c r="L179" s="108" t="str">
        <f t="shared" si="7"/>
        <v/>
      </c>
      <c r="M179" s="108" t="str">
        <f t="shared" si="6"/>
        <v/>
      </c>
      <c r="N179" s="57"/>
    </row>
    <row r="180" spans="1:14" s="58" customFormat="1" ht="14.25" x14ac:dyDescent="0.25">
      <c r="A180" s="113" t="str">
        <f>IF(BIODATA!A178="","", BIODATA!A178)</f>
        <v/>
      </c>
      <c r="B180" s="113" t="str">
        <f>IF(BIODATA!D178="","", BIODATA!D178)</f>
        <v/>
      </c>
      <c r="C180" s="114" t="str">
        <f>IF(BIODATA!E178="","", BIODATA!E178)</f>
        <v/>
      </c>
      <c r="D180" s="115" t="str">
        <f>IF(BIODATA!H178="","", BIODATA!H178)</f>
        <v/>
      </c>
      <c r="E180" s="71"/>
      <c r="F180" s="71"/>
      <c r="G180" s="72"/>
      <c r="H180" s="73"/>
      <c r="I180" s="103">
        <f t="shared" si="5"/>
        <v>0</v>
      </c>
      <c r="J180" s="108" t="str">
        <f t="shared" si="7"/>
        <v/>
      </c>
      <c r="K180" s="108" t="str">
        <f t="shared" si="7"/>
        <v/>
      </c>
      <c r="L180" s="108" t="str">
        <f t="shared" si="7"/>
        <v/>
      </c>
      <c r="M180" s="108" t="str">
        <f t="shared" si="6"/>
        <v/>
      </c>
      <c r="N180" s="57"/>
    </row>
    <row r="181" spans="1:14" s="58" customFormat="1" ht="14.25" x14ac:dyDescent="0.25">
      <c r="A181" s="113" t="str">
        <f>IF(BIODATA!A179="","", BIODATA!A179)</f>
        <v/>
      </c>
      <c r="B181" s="113" t="str">
        <f>IF(BIODATA!D179="","", BIODATA!D179)</f>
        <v/>
      </c>
      <c r="C181" s="114" t="str">
        <f>IF(BIODATA!E179="","", BIODATA!E179)</f>
        <v/>
      </c>
      <c r="D181" s="115" t="str">
        <f>IF(BIODATA!H179="","", BIODATA!H179)</f>
        <v/>
      </c>
      <c r="E181" s="71"/>
      <c r="F181" s="71"/>
      <c r="G181" s="72"/>
      <c r="H181" s="73"/>
      <c r="I181" s="103">
        <f t="shared" si="5"/>
        <v>0</v>
      </c>
      <c r="J181" s="108" t="str">
        <f t="shared" si="7"/>
        <v/>
      </c>
      <c r="K181" s="108" t="str">
        <f t="shared" si="7"/>
        <v/>
      </c>
      <c r="L181" s="108" t="str">
        <f t="shared" si="7"/>
        <v/>
      </c>
      <c r="M181" s="108" t="str">
        <f t="shared" si="6"/>
        <v/>
      </c>
      <c r="N181" s="57"/>
    </row>
    <row r="182" spans="1:14" s="58" customFormat="1" ht="14.25" x14ac:dyDescent="0.25">
      <c r="A182" s="113" t="str">
        <f>IF(BIODATA!A180="","", BIODATA!A180)</f>
        <v/>
      </c>
      <c r="B182" s="113" t="str">
        <f>IF(BIODATA!D180="","", BIODATA!D180)</f>
        <v/>
      </c>
      <c r="C182" s="114" t="str">
        <f>IF(BIODATA!E180="","", BIODATA!E180)</f>
        <v/>
      </c>
      <c r="D182" s="115" t="str">
        <f>IF(BIODATA!H180="","", BIODATA!H180)</f>
        <v/>
      </c>
      <c r="E182" s="71"/>
      <c r="F182" s="71"/>
      <c r="G182" s="72"/>
      <c r="H182" s="73"/>
      <c r="I182" s="103">
        <f t="shared" si="5"/>
        <v>0</v>
      </c>
      <c r="J182" s="108" t="str">
        <f t="shared" si="7"/>
        <v/>
      </c>
      <c r="K182" s="108" t="str">
        <f t="shared" si="7"/>
        <v/>
      </c>
      <c r="L182" s="108" t="str">
        <f t="shared" si="7"/>
        <v/>
      </c>
      <c r="M182" s="108" t="str">
        <f t="shared" si="6"/>
        <v/>
      </c>
      <c r="N182" s="57"/>
    </row>
    <row r="183" spans="1:14" s="58" customFormat="1" ht="14.25" x14ac:dyDescent="0.25">
      <c r="A183" s="113" t="str">
        <f>IF(BIODATA!A181="","", BIODATA!A181)</f>
        <v/>
      </c>
      <c r="B183" s="113" t="str">
        <f>IF(BIODATA!D181="","", BIODATA!D181)</f>
        <v/>
      </c>
      <c r="C183" s="114" t="str">
        <f>IF(BIODATA!E181="","", BIODATA!E181)</f>
        <v/>
      </c>
      <c r="D183" s="115" t="str">
        <f>IF(BIODATA!H181="","", BIODATA!H181)</f>
        <v/>
      </c>
      <c r="E183" s="71"/>
      <c r="F183" s="71"/>
      <c r="G183" s="72"/>
      <c r="H183" s="73"/>
      <c r="I183" s="103">
        <f t="shared" si="5"/>
        <v>0</v>
      </c>
      <c r="J183" s="108" t="str">
        <f t="shared" si="7"/>
        <v/>
      </c>
      <c r="K183" s="108" t="str">
        <f t="shared" si="7"/>
        <v/>
      </c>
      <c r="L183" s="108" t="str">
        <f t="shared" si="7"/>
        <v/>
      </c>
      <c r="M183" s="108" t="str">
        <f t="shared" si="6"/>
        <v/>
      </c>
      <c r="N183" s="57"/>
    </row>
    <row r="184" spans="1:14" s="58" customFormat="1" ht="14.25" x14ac:dyDescent="0.25">
      <c r="A184" s="113" t="str">
        <f>IF(BIODATA!A182="","", BIODATA!A182)</f>
        <v/>
      </c>
      <c r="B184" s="113" t="str">
        <f>IF(BIODATA!D182="","", BIODATA!D182)</f>
        <v/>
      </c>
      <c r="C184" s="114" t="str">
        <f>IF(BIODATA!E182="","", BIODATA!E182)</f>
        <v/>
      </c>
      <c r="D184" s="115" t="str">
        <f>IF(BIODATA!H182="","", BIODATA!H182)</f>
        <v/>
      </c>
      <c r="E184" s="71"/>
      <c r="F184" s="71"/>
      <c r="G184" s="72"/>
      <c r="H184" s="73"/>
      <c r="I184" s="103">
        <f t="shared" si="5"/>
        <v>0</v>
      </c>
      <c r="J184" s="108" t="str">
        <f t="shared" si="7"/>
        <v/>
      </c>
      <c r="K184" s="108" t="str">
        <f t="shared" si="7"/>
        <v/>
      </c>
      <c r="L184" s="108" t="str">
        <f t="shared" si="7"/>
        <v/>
      </c>
      <c r="M184" s="108" t="str">
        <f t="shared" si="6"/>
        <v/>
      </c>
      <c r="N184" s="57"/>
    </row>
    <row r="185" spans="1:14" s="58" customFormat="1" ht="14.25" x14ac:dyDescent="0.25">
      <c r="A185" s="113" t="str">
        <f>IF(BIODATA!A183="","", BIODATA!A183)</f>
        <v/>
      </c>
      <c r="B185" s="113" t="str">
        <f>IF(BIODATA!D183="","", BIODATA!D183)</f>
        <v/>
      </c>
      <c r="C185" s="114" t="str">
        <f>IF(BIODATA!E183="","", BIODATA!E183)</f>
        <v/>
      </c>
      <c r="D185" s="115" t="str">
        <f>IF(BIODATA!H183="","", BIODATA!H183)</f>
        <v/>
      </c>
      <c r="E185" s="71"/>
      <c r="F185" s="71"/>
      <c r="G185" s="72"/>
      <c r="H185" s="73"/>
      <c r="I185" s="103">
        <f t="shared" si="5"/>
        <v>0</v>
      </c>
      <c r="J185" s="108" t="str">
        <f t="shared" si="7"/>
        <v/>
      </c>
      <c r="K185" s="108" t="str">
        <f t="shared" si="7"/>
        <v/>
      </c>
      <c r="L185" s="108" t="str">
        <f t="shared" si="7"/>
        <v/>
      </c>
      <c r="M185" s="108" t="str">
        <f t="shared" si="6"/>
        <v/>
      </c>
      <c r="N185" s="57"/>
    </row>
    <row r="186" spans="1:14" s="58" customFormat="1" ht="14.25" x14ac:dyDescent="0.25">
      <c r="A186" s="113" t="str">
        <f>IF(BIODATA!A184="","", BIODATA!A184)</f>
        <v/>
      </c>
      <c r="B186" s="113" t="str">
        <f>IF(BIODATA!D184="","", BIODATA!D184)</f>
        <v/>
      </c>
      <c r="C186" s="114" t="str">
        <f>IF(BIODATA!E184="","", BIODATA!E184)</f>
        <v/>
      </c>
      <c r="D186" s="115" t="str">
        <f>IF(BIODATA!H184="","", BIODATA!H184)</f>
        <v/>
      </c>
      <c r="E186" s="74"/>
      <c r="F186" s="74"/>
      <c r="G186" s="75"/>
      <c r="H186" s="76"/>
      <c r="I186" s="103">
        <f t="shared" si="5"/>
        <v>0</v>
      </c>
      <c r="J186" s="108" t="str">
        <f t="shared" si="7"/>
        <v/>
      </c>
      <c r="K186" s="108" t="str">
        <f t="shared" si="7"/>
        <v/>
      </c>
      <c r="L186" s="108" t="str">
        <f t="shared" si="7"/>
        <v/>
      </c>
      <c r="M186" s="108" t="str">
        <f t="shared" si="6"/>
        <v/>
      </c>
      <c r="N186" s="57"/>
    </row>
    <row r="187" spans="1:14" s="58" customFormat="1" ht="14.25" x14ac:dyDescent="0.25">
      <c r="A187" s="113" t="str">
        <f>IF(BIODATA!A185="","", BIODATA!A185)</f>
        <v/>
      </c>
      <c r="B187" s="113" t="str">
        <f>IF(BIODATA!D185="","", BIODATA!D185)</f>
        <v/>
      </c>
      <c r="C187" s="114" t="str">
        <f>IF(BIODATA!E185="","", BIODATA!E185)</f>
        <v/>
      </c>
      <c r="D187" s="115" t="str">
        <f>IF(BIODATA!H185="","", BIODATA!H185)</f>
        <v/>
      </c>
      <c r="E187" s="74"/>
      <c r="F187" s="74"/>
      <c r="G187" s="75"/>
      <c r="H187" s="76"/>
      <c r="I187" s="103">
        <f t="shared" si="5"/>
        <v>0</v>
      </c>
      <c r="J187" s="108" t="str">
        <f t="shared" si="7"/>
        <v/>
      </c>
      <c r="K187" s="108" t="str">
        <f t="shared" si="7"/>
        <v/>
      </c>
      <c r="L187" s="108" t="str">
        <f t="shared" si="7"/>
        <v/>
      </c>
      <c r="M187" s="108" t="str">
        <f t="shared" si="6"/>
        <v/>
      </c>
      <c r="N187" s="57"/>
    </row>
    <row r="188" spans="1:14" s="58" customFormat="1" ht="14.25" x14ac:dyDescent="0.25">
      <c r="A188" s="113" t="str">
        <f>IF(BIODATA!A186="","", BIODATA!A186)</f>
        <v/>
      </c>
      <c r="B188" s="113" t="str">
        <f>IF(BIODATA!D186="","", BIODATA!D186)</f>
        <v/>
      </c>
      <c r="C188" s="114" t="str">
        <f>IF(BIODATA!E186="","", BIODATA!E186)</f>
        <v/>
      </c>
      <c r="D188" s="115" t="str">
        <f>IF(BIODATA!H186="","", BIODATA!H186)</f>
        <v/>
      </c>
      <c r="E188" s="74"/>
      <c r="F188" s="74"/>
      <c r="G188" s="75"/>
      <c r="H188" s="76"/>
      <c r="I188" s="103">
        <f t="shared" si="5"/>
        <v>0</v>
      </c>
      <c r="J188" s="108" t="str">
        <f t="shared" si="7"/>
        <v/>
      </c>
      <c r="K188" s="108" t="str">
        <f t="shared" si="7"/>
        <v/>
      </c>
      <c r="L188" s="108" t="str">
        <f t="shared" si="7"/>
        <v/>
      </c>
      <c r="M188" s="108" t="str">
        <f t="shared" si="6"/>
        <v/>
      </c>
      <c r="N188" s="57"/>
    </row>
    <row r="189" spans="1:14" s="58" customFormat="1" ht="14.25" x14ac:dyDescent="0.25">
      <c r="A189" s="113" t="str">
        <f>IF(BIODATA!A187="","", BIODATA!A187)</f>
        <v/>
      </c>
      <c r="B189" s="113" t="str">
        <f>IF(BIODATA!D187="","", BIODATA!D187)</f>
        <v/>
      </c>
      <c r="C189" s="114" t="str">
        <f>IF(BIODATA!E187="","", BIODATA!E187)</f>
        <v/>
      </c>
      <c r="D189" s="115" t="str">
        <f>IF(BIODATA!H187="","", BIODATA!H187)</f>
        <v/>
      </c>
      <c r="E189" s="74"/>
      <c r="F189" s="74"/>
      <c r="G189" s="75"/>
      <c r="H189" s="76"/>
      <c r="I189" s="103">
        <f t="shared" si="5"/>
        <v>0</v>
      </c>
      <c r="J189" s="108" t="str">
        <f t="shared" si="7"/>
        <v/>
      </c>
      <c r="K189" s="108" t="str">
        <f t="shared" si="7"/>
        <v/>
      </c>
      <c r="L189" s="108" t="str">
        <f t="shared" si="7"/>
        <v/>
      </c>
      <c r="M189" s="108" t="str">
        <f t="shared" si="6"/>
        <v/>
      </c>
      <c r="N189" s="57"/>
    </row>
    <row r="190" spans="1:14" s="58" customFormat="1" ht="14.25" x14ac:dyDescent="0.25">
      <c r="A190" s="113" t="str">
        <f>IF(BIODATA!A188="","", BIODATA!A188)</f>
        <v/>
      </c>
      <c r="B190" s="113" t="str">
        <f>IF(BIODATA!D188="","", BIODATA!D188)</f>
        <v/>
      </c>
      <c r="C190" s="114" t="str">
        <f>IF(BIODATA!E188="","", BIODATA!E188)</f>
        <v/>
      </c>
      <c r="D190" s="115" t="str">
        <f>IF(BIODATA!H188="","", BIODATA!H188)</f>
        <v/>
      </c>
      <c r="E190" s="74"/>
      <c r="F190" s="74"/>
      <c r="G190" s="75"/>
      <c r="H190" s="76"/>
      <c r="I190" s="103">
        <f t="shared" si="5"/>
        <v>0</v>
      </c>
      <c r="J190" s="108" t="str">
        <f t="shared" si="7"/>
        <v/>
      </c>
      <c r="K190" s="108" t="str">
        <f t="shared" si="7"/>
        <v/>
      </c>
      <c r="L190" s="108" t="str">
        <f t="shared" si="7"/>
        <v/>
      </c>
      <c r="M190" s="108" t="str">
        <f t="shared" si="6"/>
        <v/>
      </c>
      <c r="N190" s="57"/>
    </row>
    <row r="191" spans="1:14" s="58" customFormat="1" ht="14.25" x14ac:dyDescent="0.25">
      <c r="A191" s="113" t="str">
        <f>IF(BIODATA!A189="","", BIODATA!A189)</f>
        <v/>
      </c>
      <c r="B191" s="113" t="str">
        <f>IF(BIODATA!D189="","", BIODATA!D189)</f>
        <v/>
      </c>
      <c r="C191" s="114" t="str">
        <f>IF(BIODATA!E189="","", BIODATA!E189)</f>
        <v/>
      </c>
      <c r="D191" s="115" t="str">
        <f>IF(BIODATA!H189="","", BIODATA!H189)</f>
        <v/>
      </c>
      <c r="E191" s="74"/>
      <c r="F191" s="74"/>
      <c r="G191" s="75"/>
      <c r="H191" s="76"/>
      <c r="I191" s="103">
        <f t="shared" si="5"/>
        <v>0</v>
      </c>
      <c r="J191" s="108" t="str">
        <f t="shared" si="7"/>
        <v/>
      </c>
      <c r="K191" s="108" t="str">
        <f t="shared" si="7"/>
        <v/>
      </c>
      <c r="L191" s="108" t="str">
        <f t="shared" si="7"/>
        <v/>
      </c>
      <c r="M191" s="108" t="str">
        <f t="shared" si="6"/>
        <v/>
      </c>
      <c r="N191" s="57"/>
    </row>
    <row r="192" spans="1:14" s="58" customFormat="1" ht="14.25" x14ac:dyDescent="0.25">
      <c r="A192" s="113" t="str">
        <f>IF(BIODATA!A190="","", BIODATA!A190)</f>
        <v/>
      </c>
      <c r="B192" s="113" t="str">
        <f>IF(BIODATA!D190="","", BIODATA!D190)</f>
        <v/>
      </c>
      <c r="C192" s="114" t="str">
        <f>IF(BIODATA!E190="","", BIODATA!E190)</f>
        <v/>
      </c>
      <c r="D192" s="115" t="str">
        <f>IF(BIODATA!H190="","", BIODATA!H190)</f>
        <v/>
      </c>
      <c r="E192" s="74"/>
      <c r="F192" s="74"/>
      <c r="G192" s="75"/>
      <c r="H192" s="76"/>
      <c r="I192" s="103">
        <f t="shared" si="5"/>
        <v>0</v>
      </c>
      <c r="J192" s="108" t="str">
        <f t="shared" si="7"/>
        <v/>
      </c>
      <c r="K192" s="108" t="str">
        <f t="shared" si="7"/>
        <v/>
      </c>
      <c r="L192" s="108" t="str">
        <f t="shared" si="7"/>
        <v/>
      </c>
      <c r="M192" s="108" t="str">
        <f t="shared" si="6"/>
        <v/>
      </c>
      <c r="N192" s="57"/>
    </row>
    <row r="193" spans="1:15" s="58" customFormat="1" ht="14.25" x14ac:dyDescent="0.25">
      <c r="A193" s="113" t="str">
        <f>IF(BIODATA!A191="","", BIODATA!A191)</f>
        <v/>
      </c>
      <c r="B193" s="113" t="str">
        <f>IF(BIODATA!D191="","", BIODATA!D191)</f>
        <v/>
      </c>
      <c r="C193" s="114" t="str">
        <f>IF(BIODATA!E191="","", BIODATA!E191)</f>
        <v/>
      </c>
      <c r="D193" s="115" t="str">
        <f>IF(BIODATA!H191="","", BIODATA!H191)</f>
        <v/>
      </c>
      <c r="E193" s="74"/>
      <c r="F193" s="74"/>
      <c r="G193" s="75"/>
      <c r="H193" s="76"/>
      <c r="I193" s="103">
        <f t="shared" si="5"/>
        <v>0</v>
      </c>
      <c r="J193" s="108" t="str">
        <f t="shared" si="7"/>
        <v/>
      </c>
      <c r="K193" s="108" t="str">
        <f t="shared" si="7"/>
        <v/>
      </c>
      <c r="L193" s="108" t="str">
        <f t="shared" si="7"/>
        <v/>
      </c>
      <c r="M193" s="108" t="str">
        <f t="shared" si="6"/>
        <v/>
      </c>
      <c r="N193" s="57"/>
    </row>
    <row r="194" spans="1:15" s="58" customFormat="1" ht="14.25" x14ac:dyDescent="0.25">
      <c r="A194" s="113" t="str">
        <f>IF(BIODATA!A192="","", BIODATA!A192)</f>
        <v/>
      </c>
      <c r="B194" s="113" t="str">
        <f>IF(BIODATA!D192="","", BIODATA!D192)</f>
        <v/>
      </c>
      <c r="C194" s="114" t="str">
        <f>IF(BIODATA!E192="","", BIODATA!E192)</f>
        <v/>
      </c>
      <c r="D194" s="115" t="str">
        <f>IF(BIODATA!H192="","", BIODATA!H192)</f>
        <v/>
      </c>
      <c r="E194" s="74"/>
      <c r="F194" s="74"/>
      <c r="G194" s="75"/>
      <c r="H194" s="76"/>
      <c r="I194" s="103">
        <f t="shared" si="5"/>
        <v>0</v>
      </c>
      <c r="J194" s="108" t="str">
        <f t="shared" si="7"/>
        <v/>
      </c>
      <c r="K194" s="108" t="str">
        <f t="shared" si="7"/>
        <v/>
      </c>
      <c r="L194" s="108" t="str">
        <f t="shared" si="7"/>
        <v/>
      </c>
      <c r="M194" s="108" t="str">
        <f t="shared" si="6"/>
        <v/>
      </c>
      <c r="N194" s="57"/>
    </row>
    <row r="195" spans="1:15" s="58" customFormat="1" ht="14.25" x14ac:dyDescent="0.25">
      <c r="A195" s="113" t="str">
        <f>IF(BIODATA!A193="","", BIODATA!A193)</f>
        <v/>
      </c>
      <c r="B195" s="113" t="str">
        <f>IF(BIODATA!D193="","", BIODATA!D193)</f>
        <v/>
      </c>
      <c r="C195" s="114" t="str">
        <f>IF(BIODATA!E193="","", BIODATA!E193)</f>
        <v/>
      </c>
      <c r="D195" s="115" t="str">
        <f>IF(BIODATA!H193="","", BIODATA!H193)</f>
        <v/>
      </c>
      <c r="E195" s="74"/>
      <c r="F195" s="74"/>
      <c r="G195" s="75"/>
      <c r="H195" s="76"/>
      <c r="I195" s="103">
        <f t="shared" si="5"/>
        <v>0</v>
      </c>
      <c r="J195" s="108" t="str">
        <f t="shared" si="7"/>
        <v/>
      </c>
      <c r="K195" s="108" t="str">
        <f t="shared" si="7"/>
        <v/>
      </c>
      <c r="L195" s="108" t="str">
        <f t="shared" si="7"/>
        <v/>
      </c>
      <c r="M195" s="108" t="str">
        <f t="shared" si="6"/>
        <v/>
      </c>
      <c r="N195" s="57"/>
    </row>
    <row r="196" spans="1:15" s="58" customFormat="1" ht="14.25" x14ac:dyDescent="0.25">
      <c r="A196" s="113" t="str">
        <f>IF(BIODATA!A194="","", BIODATA!A194)</f>
        <v/>
      </c>
      <c r="B196" s="113" t="str">
        <f>IF(BIODATA!D194="","", BIODATA!D194)</f>
        <v/>
      </c>
      <c r="C196" s="114" t="str">
        <f>IF(BIODATA!E194="","", BIODATA!E194)</f>
        <v/>
      </c>
      <c r="D196" s="115" t="str">
        <f>IF(BIODATA!H194="","", BIODATA!H194)</f>
        <v/>
      </c>
      <c r="E196" s="74"/>
      <c r="F196" s="74"/>
      <c r="G196" s="75"/>
      <c r="H196" s="76"/>
      <c r="I196" s="103">
        <f t="shared" si="5"/>
        <v>0</v>
      </c>
      <c r="J196" s="108" t="str">
        <f t="shared" si="7"/>
        <v/>
      </c>
      <c r="K196" s="108" t="str">
        <f t="shared" si="7"/>
        <v/>
      </c>
      <c r="L196" s="108" t="str">
        <f t="shared" si="7"/>
        <v/>
      </c>
      <c r="M196" s="108" t="str">
        <f t="shared" si="6"/>
        <v/>
      </c>
      <c r="N196" s="57"/>
    </row>
    <row r="197" spans="1:15" s="58" customFormat="1" ht="14.25" x14ac:dyDescent="0.25">
      <c r="A197" s="113" t="str">
        <f>IF(BIODATA!A195="","", BIODATA!A195)</f>
        <v/>
      </c>
      <c r="B197" s="113" t="str">
        <f>IF(BIODATA!D195="","", BIODATA!D195)</f>
        <v/>
      </c>
      <c r="C197" s="114" t="str">
        <f>IF(BIODATA!E195="","", BIODATA!E195)</f>
        <v/>
      </c>
      <c r="D197" s="115" t="str">
        <f>IF(BIODATA!H195="","", BIODATA!H195)</f>
        <v/>
      </c>
      <c r="E197" s="74"/>
      <c r="F197" s="74"/>
      <c r="G197" s="75"/>
      <c r="H197" s="76"/>
      <c r="I197" s="103">
        <f t="shared" si="5"/>
        <v>0</v>
      </c>
      <c r="J197" s="108" t="str">
        <f t="shared" si="7"/>
        <v/>
      </c>
      <c r="K197" s="108" t="str">
        <f t="shared" si="7"/>
        <v/>
      </c>
      <c r="L197" s="108" t="str">
        <f t="shared" si="7"/>
        <v/>
      </c>
      <c r="M197" s="108" t="str">
        <f t="shared" si="6"/>
        <v/>
      </c>
      <c r="N197" s="57"/>
    </row>
    <row r="198" spans="1:15" s="58" customFormat="1" ht="14.25" x14ac:dyDescent="0.25">
      <c r="A198" s="113" t="str">
        <f>IF(BIODATA!A196="","", BIODATA!A196)</f>
        <v/>
      </c>
      <c r="B198" s="113" t="str">
        <f>IF(BIODATA!D196="","", BIODATA!D196)</f>
        <v/>
      </c>
      <c r="C198" s="114" t="str">
        <f>IF(BIODATA!E196="","", BIODATA!E196)</f>
        <v/>
      </c>
      <c r="D198" s="115" t="str">
        <f>IF(BIODATA!H196="","", BIODATA!H196)</f>
        <v/>
      </c>
      <c r="E198" s="74"/>
      <c r="F198" s="74"/>
      <c r="G198" s="75"/>
      <c r="H198" s="76"/>
      <c r="I198" s="103">
        <f t="shared" si="5"/>
        <v>0</v>
      </c>
      <c r="J198" s="108" t="str">
        <f t="shared" si="7"/>
        <v/>
      </c>
      <c r="K198" s="108" t="str">
        <f t="shared" si="7"/>
        <v/>
      </c>
      <c r="L198" s="108" t="str">
        <f t="shared" si="7"/>
        <v/>
      </c>
      <c r="M198" s="108" t="str">
        <f t="shared" si="6"/>
        <v/>
      </c>
      <c r="N198" s="57"/>
    </row>
    <row r="199" spans="1:15" s="58" customFormat="1" ht="14.25" x14ac:dyDescent="0.25">
      <c r="A199" s="113" t="str">
        <f>IF(BIODATA!A197="","", BIODATA!A197)</f>
        <v/>
      </c>
      <c r="B199" s="113" t="str">
        <f>IF(BIODATA!D197="","", BIODATA!D197)</f>
        <v/>
      </c>
      <c r="C199" s="114" t="str">
        <f>IF(BIODATA!E197="","", BIODATA!E197)</f>
        <v/>
      </c>
      <c r="D199" s="115" t="str">
        <f>IF(BIODATA!H197="","", BIODATA!H197)</f>
        <v/>
      </c>
      <c r="E199" s="74"/>
      <c r="F199" s="74"/>
      <c r="G199" s="75"/>
      <c r="H199" s="76"/>
      <c r="I199" s="103">
        <f t="shared" si="5"/>
        <v>0</v>
      </c>
      <c r="J199" s="108" t="str">
        <f t="shared" si="7"/>
        <v/>
      </c>
      <c r="K199" s="108" t="str">
        <f t="shared" si="7"/>
        <v/>
      </c>
      <c r="L199" s="108" t="str">
        <f t="shared" si="7"/>
        <v/>
      </c>
      <c r="M199" s="108" t="str">
        <f t="shared" si="6"/>
        <v/>
      </c>
      <c r="N199" s="57"/>
    </row>
    <row r="200" spans="1:15" s="58" customFormat="1" ht="14.25" x14ac:dyDescent="0.25">
      <c r="A200" s="113" t="str">
        <f>IF(BIODATA!A198="","", BIODATA!A198)</f>
        <v/>
      </c>
      <c r="B200" s="113" t="str">
        <f>IF(BIODATA!D198="","", BIODATA!D198)</f>
        <v/>
      </c>
      <c r="C200" s="114" t="str">
        <f>IF(BIODATA!E198="","", BIODATA!E198)</f>
        <v/>
      </c>
      <c r="D200" s="115" t="str">
        <f>IF(BIODATA!H198="","", BIODATA!H198)</f>
        <v/>
      </c>
      <c r="E200" s="74"/>
      <c r="F200" s="74"/>
      <c r="G200" s="75"/>
      <c r="H200" s="76"/>
      <c r="I200" s="103">
        <f t="shared" si="5"/>
        <v>0</v>
      </c>
      <c r="J200" s="108" t="str">
        <f t="shared" si="7"/>
        <v/>
      </c>
      <c r="K200" s="108" t="str">
        <f t="shared" si="7"/>
        <v/>
      </c>
      <c r="L200" s="108" t="str">
        <f t="shared" si="7"/>
        <v/>
      </c>
      <c r="M200" s="108" t="str">
        <f t="shared" si="6"/>
        <v/>
      </c>
      <c r="N200" s="57"/>
    </row>
    <row r="201" spans="1:15" s="58" customFormat="1" ht="14.25" x14ac:dyDescent="0.25">
      <c r="A201" s="113" t="str">
        <f>IF(BIODATA!A199="","", BIODATA!A199)</f>
        <v/>
      </c>
      <c r="B201" s="113" t="str">
        <f>IF(BIODATA!D199="","", BIODATA!D199)</f>
        <v/>
      </c>
      <c r="C201" s="114" t="str">
        <f>IF(BIODATA!E199="","", BIODATA!E199)</f>
        <v/>
      </c>
      <c r="D201" s="115" t="str">
        <f>IF(BIODATA!H199="","", BIODATA!H199)</f>
        <v/>
      </c>
      <c r="E201" s="74"/>
      <c r="F201" s="74"/>
      <c r="G201" s="75"/>
      <c r="H201" s="76"/>
      <c r="I201" s="103">
        <f t="shared" ref="I201:I207" si="8">SUM(E201:H201)</f>
        <v>0</v>
      </c>
      <c r="J201" s="108" t="str">
        <f t="shared" si="7"/>
        <v/>
      </c>
      <c r="K201" s="108" t="str">
        <f t="shared" si="7"/>
        <v/>
      </c>
      <c r="L201" s="108" t="str">
        <f t="shared" si="7"/>
        <v/>
      </c>
      <c r="M201" s="108" t="str">
        <f t="shared" si="6"/>
        <v/>
      </c>
      <c r="N201" s="57"/>
    </row>
    <row r="202" spans="1:15" s="58" customFormat="1" ht="14.25" x14ac:dyDescent="0.25">
      <c r="A202" s="113" t="str">
        <f>IF(BIODATA!A200="","", BIODATA!A200)</f>
        <v/>
      </c>
      <c r="B202" s="113" t="str">
        <f>IF(BIODATA!D200="","", BIODATA!D200)</f>
        <v/>
      </c>
      <c r="C202" s="114" t="str">
        <f>IF(BIODATA!E200="","", BIODATA!E200)</f>
        <v/>
      </c>
      <c r="D202" s="115" t="str">
        <f>IF(BIODATA!H200="","", BIODATA!H200)</f>
        <v/>
      </c>
      <c r="E202" s="74"/>
      <c r="F202" s="74"/>
      <c r="G202" s="75"/>
      <c r="H202" s="76"/>
      <c r="I202" s="103">
        <f t="shared" si="8"/>
        <v>0</v>
      </c>
      <c r="J202" s="108" t="str">
        <f t="shared" si="7"/>
        <v/>
      </c>
      <c r="K202" s="108" t="str">
        <f t="shared" si="7"/>
        <v/>
      </c>
      <c r="L202" s="108" t="str">
        <f t="shared" si="7"/>
        <v/>
      </c>
      <c r="M202" s="108" t="str">
        <f t="shared" si="6"/>
        <v/>
      </c>
      <c r="N202" s="57"/>
    </row>
    <row r="203" spans="1:15" s="58" customFormat="1" ht="14.25" x14ac:dyDescent="0.25">
      <c r="A203" s="113" t="str">
        <f>IF(BIODATA!A201="","", BIODATA!A201)</f>
        <v/>
      </c>
      <c r="B203" s="113" t="str">
        <f>IF(BIODATA!D201="","", BIODATA!D201)</f>
        <v/>
      </c>
      <c r="C203" s="114" t="str">
        <f>IF(BIODATA!E201="","", BIODATA!E201)</f>
        <v/>
      </c>
      <c r="D203" s="115" t="str">
        <f>IF(BIODATA!H201="","", BIODATA!H201)</f>
        <v/>
      </c>
      <c r="E203" s="74"/>
      <c r="F203" s="74"/>
      <c r="G203" s="75"/>
      <c r="H203" s="76"/>
      <c r="I203" s="103">
        <f t="shared" si="8"/>
        <v>0</v>
      </c>
      <c r="J203" s="108" t="str">
        <f t="shared" si="7"/>
        <v/>
      </c>
      <c r="K203" s="108" t="str">
        <f t="shared" si="7"/>
        <v/>
      </c>
      <c r="L203" s="108" t="str">
        <f t="shared" si="7"/>
        <v/>
      </c>
      <c r="M203" s="108" t="str">
        <f t="shared" si="6"/>
        <v/>
      </c>
      <c r="N203" s="57"/>
    </row>
    <row r="204" spans="1:15" s="58" customFormat="1" ht="14.25" x14ac:dyDescent="0.25">
      <c r="A204" s="113" t="str">
        <f>IF(BIODATA!A202="","", BIODATA!A202)</f>
        <v/>
      </c>
      <c r="B204" s="113" t="str">
        <f>IF(BIODATA!D202="","", BIODATA!D202)</f>
        <v/>
      </c>
      <c r="C204" s="114" t="str">
        <f>IF(BIODATA!E202="","", BIODATA!E202)</f>
        <v/>
      </c>
      <c r="D204" s="115" t="str">
        <f>IF(BIODATA!H202="","", BIODATA!H202)</f>
        <v/>
      </c>
      <c r="E204" s="74"/>
      <c r="F204" s="74"/>
      <c r="G204" s="75"/>
      <c r="H204" s="76"/>
      <c r="I204" s="103">
        <f t="shared" si="8"/>
        <v>0</v>
      </c>
      <c r="J204" s="108" t="str">
        <f t="shared" si="7"/>
        <v/>
      </c>
      <c r="K204" s="108" t="str">
        <f t="shared" si="7"/>
        <v/>
      </c>
      <c r="L204" s="108" t="str">
        <f t="shared" si="7"/>
        <v/>
      </c>
      <c r="M204" s="108" t="str">
        <f t="shared" si="6"/>
        <v/>
      </c>
      <c r="N204" s="57"/>
    </row>
    <row r="205" spans="1:15" s="58" customFormat="1" ht="14.25" x14ac:dyDescent="0.25">
      <c r="A205" s="113" t="str">
        <f>IF(BIODATA!A203="","", BIODATA!A203)</f>
        <v/>
      </c>
      <c r="B205" s="113" t="str">
        <f>IF(BIODATA!D203="","", BIODATA!D203)</f>
        <v/>
      </c>
      <c r="C205" s="114" t="str">
        <f>IF(BIODATA!E203="","", BIODATA!E203)</f>
        <v/>
      </c>
      <c r="D205" s="115" t="str">
        <f>IF(BIODATA!H203="","", BIODATA!H203)</f>
        <v/>
      </c>
      <c r="E205" s="74"/>
      <c r="F205" s="74"/>
      <c r="G205" s="75"/>
      <c r="H205" s="76"/>
      <c r="I205" s="103">
        <f t="shared" si="8"/>
        <v>0</v>
      </c>
      <c r="J205" s="108" t="str">
        <f t="shared" si="7"/>
        <v/>
      </c>
      <c r="K205" s="108" t="str">
        <f t="shared" si="7"/>
        <v/>
      </c>
      <c r="L205" s="108" t="str">
        <f t="shared" si="7"/>
        <v/>
      </c>
      <c r="M205" s="108" t="str">
        <f t="shared" si="7"/>
        <v/>
      </c>
      <c r="N205" s="57"/>
    </row>
    <row r="206" spans="1:15" s="58" customFormat="1" ht="14.25" x14ac:dyDescent="0.25">
      <c r="A206" s="113" t="str">
        <f>IF(BIODATA!A204="","", BIODATA!A204)</f>
        <v/>
      </c>
      <c r="B206" s="113" t="str">
        <f>IF(BIODATA!D204="","", BIODATA!D204)</f>
        <v/>
      </c>
      <c r="C206" s="114" t="str">
        <f>IF(BIODATA!E204="","", BIODATA!E204)</f>
        <v/>
      </c>
      <c r="D206" s="115" t="str">
        <f>IF(BIODATA!H204="","", BIODATA!H204)</f>
        <v/>
      </c>
      <c r="E206" s="74"/>
      <c r="F206" s="74"/>
      <c r="G206" s="75"/>
      <c r="H206" s="76"/>
      <c r="I206" s="103">
        <f t="shared" si="8"/>
        <v>0</v>
      </c>
      <c r="J206" s="108" t="str">
        <f t="shared" ref="J206:M207" si="9">IF(E206="","",IF(E206&gt;=85.1,"Sangat Baik",IF(E206&gt;=70.1,"Baik",IF(E206&gt;=55.1,"Cukup","Kurang"))))</f>
        <v/>
      </c>
      <c r="K206" s="108" t="str">
        <f t="shared" si="9"/>
        <v/>
      </c>
      <c r="L206" s="108" t="str">
        <f t="shared" si="9"/>
        <v/>
      </c>
      <c r="M206" s="108" t="str">
        <f t="shared" si="9"/>
        <v/>
      </c>
      <c r="N206" s="57"/>
    </row>
    <row r="207" spans="1:15" s="58" customFormat="1" ht="14.25" x14ac:dyDescent="0.25">
      <c r="A207" s="113" t="str">
        <f>IF(BIODATA!A205="","", BIODATA!A205)</f>
        <v/>
      </c>
      <c r="B207" s="113" t="str">
        <f>IF(BIODATA!D205="","", BIODATA!D205)</f>
        <v/>
      </c>
      <c r="C207" s="114" t="str">
        <f>IF(BIODATA!E205="","", BIODATA!E205)</f>
        <v/>
      </c>
      <c r="D207" s="115" t="str">
        <f>IF(BIODATA!H205="","", BIODATA!H205)</f>
        <v/>
      </c>
      <c r="E207" s="80"/>
      <c r="F207" s="80"/>
      <c r="G207" s="81"/>
      <c r="H207" s="82"/>
      <c r="I207" s="103">
        <f t="shared" si="8"/>
        <v>0</v>
      </c>
      <c r="J207" s="108" t="str">
        <f t="shared" si="9"/>
        <v/>
      </c>
      <c r="K207" s="108" t="str">
        <f t="shared" si="9"/>
        <v/>
      </c>
      <c r="L207" s="108" t="str">
        <f t="shared" si="9"/>
        <v/>
      </c>
      <c r="M207" s="108" t="str">
        <f t="shared" si="9"/>
        <v/>
      </c>
      <c r="N207" s="57"/>
    </row>
    <row r="208" spans="1:15" s="67" customFormat="1" x14ac:dyDescent="0.25">
      <c r="A208" s="65"/>
      <c r="B208" s="65"/>
      <c r="C208" s="65"/>
      <c r="D208" s="65"/>
      <c r="E208" s="65"/>
      <c r="F208" s="65"/>
      <c r="G208" s="65"/>
      <c r="H208" s="65"/>
      <c r="I208" s="65"/>
      <c r="J208" s="66"/>
      <c r="K208" s="66"/>
      <c r="L208" s="66"/>
      <c r="M208" s="66"/>
      <c r="N208" s="55"/>
      <c r="O208" s="65"/>
    </row>
    <row r="209" spans="1:15" x14ac:dyDescent="0.25">
      <c r="A209" s="55"/>
      <c r="B209" s="55"/>
      <c r="C209" s="55"/>
      <c r="D209" s="55"/>
      <c r="E209" s="55"/>
      <c r="F209" s="55"/>
      <c r="G209" s="55"/>
      <c r="H209" s="55"/>
      <c r="I209" s="55"/>
      <c r="J209" s="55" t="s">
        <v>25</v>
      </c>
      <c r="K209" s="66"/>
      <c r="L209" s="66"/>
      <c r="M209" s="66"/>
      <c r="N209" s="55"/>
      <c r="O209" s="55"/>
    </row>
    <row r="210" spans="1:15" x14ac:dyDescent="0.25">
      <c r="A210" s="55"/>
      <c r="B210" s="55"/>
      <c r="C210" s="55"/>
      <c r="D210" s="55"/>
      <c r="E210" s="55"/>
      <c r="F210" s="55"/>
      <c r="G210" s="55"/>
      <c r="H210" s="55"/>
      <c r="I210" s="55"/>
      <c r="J210" s="66"/>
      <c r="K210" s="66"/>
      <c r="L210" s="66"/>
      <c r="M210" s="66"/>
      <c r="N210" s="55"/>
      <c r="O210" s="55"/>
    </row>
    <row r="211" spans="1:15" hidden="1" x14ac:dyDescent="0.25"/>
    <row r="212" spans="1:15" ht="15" hidden="1" customHeight="1" x14ac:dyDescent="0.25"/>
    <row r="213" spans="1:15" ht="15" hidden="1" customHeight="1" x14ac:dyDescent="0.25"/>
    <row r="214" spans="1:15" ht="15" hidden="1" customHeight="1" x14ac:dyDescent="0.25"/>
    <row r="215" spans="1:15" ht="15" hidden="1" customHeight="1" x14ac:dyDescent="0.25"/>
    <row r="216" spans="1:15" ht="15" hidden="1" customHeight="1" x14ac:dyDescent="0.25"/>
    <row r="217" spans="1:15" ht="15" hidden="1" customHeight="1" x14ac:dyDescent="0.25"/>
    <row r="218" spans="1:15" ht="15" hidden="1" customHeight="1" x14ac:dyDescent="0.25"/>
    <row r="219" spans="1:15" ht="15" hidden="1" customHeight="1" x14ac:dyDescent="0.25"/>
    <row r="220" spans="1:15" ht="15" hidden="1" customHeight="1" x14ac:dyDescent="0.25"/>
    <row r="221" spans="1:15" ht="15" hidden="1" customHeight="1" x14ac:dyDescent="0.25"/>
    <row r="222" spans="1:15" ht="15" hidden="1" customHeight="1" x14ac:dyDescent="0.25"/>
    <row r="223" spans="1:15" ht="15" hidden="1" customHeight="1" x14ac:dyDescent="0.25"/>
    <row r="224" spans="1:15" ht="15" hidden="1" customHeight="1" x14ac:dyDescent="0.25"/>
    <row r="225" ht="15" hidden="1" customHeight="1" x14ac:dyDescent="0.25"/>
    <row r="226" ht="15" hidden="1" customHeight="1" x14ac:dyDescent="0.25"/>
    <row r="227" ht="15" hidden="1" customHeight="1" x14ac:dyDescent="0.25"/>
    <row r="228" ht="15" hidden="1" customHeight="1" x14ac:dyDescent="0.25"/>
    <row r="229" ht="15" hidden="1" customHeight="1" x14ac:dyDescent="0.25"/>
    <row r="230" ht="15" hidden="1" customHeight="1" x14ac:dyDescent="0.25"/>
    <row r="231" ht="15" hidden="1" customHeight="1" x14ac:dyDescent="0.25"/>
    <row r="232" ht="15" hidden="1" customHeight="1" x14ac:dyDescent="0.25"/>
    <row r="233" ht="15" hidden="1" customHeight="1" x14ac:dyDescent="0.25"/>
    <row r="234" ht="15" hidden="1" customHeight="1" x14ac:dyDescent="0.25"/>
    <row r="235" ht="15" hidden="1" customHeight="1" x14ac:dyDescent="0.25"/>
    <row r="236" ht="15" hidden="1" customHeight="1" x14ac:dyDescent="0.25"/>
    <row r="237" ht="15" hidden="1" customHeight="1" x14ac:dyDescent="0.25"/>
    <row r="238" ht="15" hidden="1" customHeight="1" x14ac:dyDescent="0.25"/>
    <row r="239" ht="15" hidden="1" customHeight="1" x14ac:dyDescent="0.25"/>
    <row r="240" ht="15" hidden="1" customHeight="1" x14ac:dyDescent="0.25"/>
    <row r="241" ht="15" hidden="1" customHeight="1" x14ac:dyDescent="0.25"/>
    <row r="242" ht="15" hidden="1" customHeight="1" x14ac:dyDescent="0.25"/>
    <row r="243" ht="15" hidden="1" customHeight="1" x14ac:dyDescent="0.25"/>
    <row r="244" ht="15" hidden="1" customHeight="1" x14ac:dyDescent="0.25"/>
    <row r="245" ht="15" hidden="1" customHeight="1" x14ac:dyDescent="0.25"/>
    <row r="246" ht="15" hidden="1" customHeight="1" x14ac:dyDescent="0.25"/>
    <row r="247" ht="15" hidden="1" customHeight="1" x14ac:dyDescent="0.25"/>
    <row r="248" ht="15" hidden="1" customHeight="1" x14ac:dyDescent="0.25"/>
    <row r="249" ht="15" hidden="1" customHeight="1" x14ac:dyDescent="0.25"/>
    <row r="250" ht="15" hidden="1" customHeight="1" x14ac:dyDescent="0.25"/>
    <row r="251" ht="15" hidden="1" customHeight="1" x14ac:dyDescent="0.25"/>
    <row r="252" ht="15" hidden="1" customHeight="1" x14ac:dyDescent="0.25"/>
    <row r="253" ht="15" hidden="1" customHeight="1" x14ac:dyDescent="0.25"/>
    <row r="254" ht="15" hidden="1" customHeight="1" x14ac:dyDescent="0.25"/>
    <row r="255" ht="15" hidden="1" customHeight="1" x14ac:dyDescent="0.25"/>
    <row r="256" ht="15" hidden="1" customHeight="1" x14ac:dyDescent="0.25"/>
    <row r="257" ht="15" hidden="1" customHeight="1" x14ac:dyDescent="0.25"/>
    <row r="258" ht="15" hidden="1" customHeight="1" x14ac:dyDescent="0.25"/>
    <row r="259" ht="15" hidden="1" customHeight="1" x14ac:dyDescent="0.25"/>
    <row r="260" ht="15" hidden="1" customHeight="1" x14ac:dyDescent="0.25"/>
    <row r="261" ht="15" hidden="1" customHeight="1" x14ac:dyDescent="0.25"/>
    <row r="262" ht="15" hidden="1" customHeight="1" x14ac:dyDescent="0.25"/>
    <row r="263" ht="15" hidden="1" customHeight="1" x14ac:dyDescent="0.25"/>
    <row r="264" ht="15" hidden="1" customHeight="1" x14ac:dyDescent="0.25"/>
    <row r="265" ht="15" hidden="1" customHeight="1" x14ac:dyDescent="0.25"/>
    <row r="266" ht="15" hidden="1" customHeight="1" x14ac:dyDescent="0.25"/>
    <row r="267" ht="15" hidden="1" customHeight="1" x14ac:dyDescent="0.25"/>
    <row r="268" ht="15" hidden="1" customHeight="1" x14ac:dyDescent="0.25"/>
    <row r="269" ht="15" hidden="1" customHeight="1" x14ac:dyDescent="0.25"/>
    <row r="270" ht="15" hidden="1" customHeight="1" x14ac:dyDescent="0.25"/>
    <row r="271" ht="15" hidden="1" customHeight="1" x14ac:dyDescent="0.25"/>
    <row r="272" ht="15" hidden="1" customHeight="1" x14ac:dyDescent="0.25"/>
    <row r="273" ht="15" hidden="1" customHeight="1" x14ac:dyDescent="0.25"/>
    <row r="274" ht="15" hidden="1" customHeight="1" x14ac:dyDescent="0.25"/>
    <row r="275" ht="15" hidden="1" customHeight="1" x14ac:dyDescent="0.25"/>
    <row r="276" ht="15" hidden="1" customHeight="1" x14ac:dyDescent="0.25"/>
    <row r="277" ht="15" hidden="1" customHeight="1" x14ac:dyDescent="0.25"/>
    <row r="278" ht="15" hidden="1" customHeight="1" x14ac:dyDescent="0.25"/>
    <row r="279" ht="15" hidden="1" customHeight="1" x14ac:dyDescent="0.25"/>
    <row r="280" ht="15" hidden="1" customHeight="1" x14ac:dyDescent="0.25"/>
    <row r="281" ht="15" hidden="1" customHeight="1" x14ac:dyDescent="0.25"/>
    <row r="282" ht="15" hidden="1" customHeight="1" x14ac:dyDescent="0.25"/>
    <row r="283" ht="15" hidden="1" customHeight="1" x14ac:dyDescent="0.25"/>
    <row r="284" ht="15" hidden="1" customHeight="1" x14ac:dyDescent="0.25"/>
    <row r="285" ht="15" hidden="1" customHeight="1" x14ac:dyDescent="0.25"/>
    <row r="286" ht="15" hidden="1" customHeight="1" x14ac:dyDescent="0.25"/>
    <row r="287" ht="15" hidden="1" customHeight="1" x14ac:dyDescent="0.25"/>
    <row r="288" ht="15" hidden="1" customHeight="1" x14ac:dyDescent="0.25"/>
    <row r="289" ht="15" hidden="1" customHeight="1" x14ac:dyDescent="0.25"/>
    <row r="290" ht="15" hidden="1" customHeight="1" x14ac:dyDescent="0.25"/>
    <row r="291" ht="15" hidden="1" customHeight="1" x14ac:dyDescent="0.25"/>
    <row r="292" ht="15" hidden="1" customHeight="1" x14ac:dyDescent="0.25"/>
    <row r="293" ht="15" hidden="1" customHeight="1" x14ac:dyDescent="0.25"/>
    <row r="294" ht="15" hidden="1" customHeight="1" x14ac:dyDescent="0.25"/>
    <row r="295" ht="15" hidden="1" customHeight="1" x14ac:dyDescent="0.25"/>
    <row r="296" ht="15" hidden="1" customHeight="1" x14ac:dyDescent="0.25"/>
    <row r="297" ht="15" hidden="1" customHeight="1" x14ac:dyDescent="0.25"/>
    <row r="298" ht="15" hidden="1" customHeight="1" x14ac:dyDescent="0.25"/>
    <row r="299" ht="15" hidden="1" customHeight="1" x14ac:dyDescent="0.25"/>
    <row r="300" ht="15" hidden="1" customHeight="1" x14ac:dyDescent="0.25"/>
    <row r="301" ht="15" hidden="1" customHeight="1" x14ac:dyDescent="0.25"/>
    <row r="302" ht="15" hidden="1" customHeight="1" x14ac:dyDescent="0.25"/>
    <row r="303" ht="15" hidden="1" customHeight="1" x14ac:dyDescent="0.25"/>
    <row r="304" ht="15" hidden="1" customHeight="1" x14ac:dyDescent="0.25"/>
    <row r="305" ht="15" hidden="1" customHeight="1" x14ac:dyDescent="0.25"/>
    <row r="306" ht="15" hidden="1" customHeight="1" x14ac:dyDescent="0.25"/>
    <row r="307" ht="15" hidden="1" customHeight="1" x14ac:dyDescent="0.25"/>
    <row r="308" ht="15" hidden="1" customHeight="1" x14ac:dyDescent="0.25"/>
    <row r="309" ht="15" hidden="1" customHeight="1" x14ac:dyDescent="0.25"/>
    <row r="310" ht="15" hidden="1" customHeight="1" x14ac:dyDescent="0.25"/>
    <row r="311" ht="15" hidden="1" customHeight="1" x14ac:dyDescent="0.25"/>
    <row r="312" ht="15" hidden="1" customHeight="1" x14ac:dyDescent="0.25"/>
    <row r="313" ht="15" hidden="1" customHeight="1" x14ac:dyDescent="0.25"/>
    <row r="314" ht="15" hidden="1" customHeight="1" x14ac:dyDescent="0.25"/>
    <row r="315" ht="15" hidden="1" customHeight="1" x14ac:dyDescent="0.25"/>
    <row r="316" ht="15" hidden="1" customHeight="1" x14ac:dyDescent="0.25"/>
    <row r="317" ht="15" hidden="1" customHeight="1" x14ac:dyDescent="0.25"/>
    <row r="318" ht="15" hidden="1" customHeight="1" x14ac:dyDescent="0.25"/>
    <row r="319" ht="15" hidden="1" customHeight="1" x14ac:dyDescent="0.25"/>
    <row r="320" ht="15" hidden="1" customHeight="1" x14ac:dyDescent="0.25"/>
    <row r="321" ht="15" hidden="1" customHeight="1" x14ac:dyDescent="0.25"/>
    <row r="322" ht="15" hidden="1" customHeight="1" x14ac:dyDescent="0.25"/>
    <row r="323" ht="15" hidden="1" customHeight="1" x14ac:dyDescent="0.25"/>
    <row r="324" ht="15" hidden="1" customHeight="1" x14ac:dyDescent="0.25"/>
    <row r="325" ht="15" hidden="1" customHeight="1" x14ac:dyDescent="0.25"/>
    <row r="326" ht="15" hidden="1" customHeight="1" x14ac:dyDescent="0.25"/>
    <row r="327" ht="15" hidden="1" customHeight="1" x14ac:dyDescent="0.25"/>
    <row r="328" ht="15" hidden="1" customHeight="1" x14ac:dyDescent="0.25"/>
    <row r="329" ht="15" hidden="1" customHeight="1" x14ac:dyDescent="0.25"/>
    <row r="330" ht="15" hidden="1" customHeight="1" x14ac:dyDescent="0.25"/>
    <row r="331" ht="15" hidden="1" customHeight="1" x14ac:dyDescent="0.25"/>
    <row r="332" ht="15" hidden="1" customHeight="1" x14ac:dyDescent="0.25"/>
    <row r="333" ht="15" hidden="1" customHeight="1" x14ac:dyDescent="0.25"/>
    <row r="334" ht="15" hidden="1" customHeight="1" x14ac:dyDescent="0.25"/>
    <row r="335" ht="15" hidden="1" customHeight="1" x14ac:dyDescent="0.25"/>
    <row r="336" ht="15" hidden="1" customHeight="1" x14ac:dyDescent="0.25"/>
    <row r="337" ht="15" hidden="1" customHeight="1" x14ac:dyDescent="0.25"/>
    <row r="338" ht="15" hidden="1" customHeight="1" x14ac:dyDescent="0.25"/>
    <row r="339" ht="15" hidden="1" customHeight="1" x14ac:dyDescent="0.25"/>
    <row r="340" ht="15" hidden="1" customHeight="1" x14ac:dyDescent="0.25"/>
    <row r="341" ht="15" hidden="1" customHeight="1" x14ac:dyDescent="0.25"/>
    <row r="342" ht="15" hidden="1" customHeight="1" x14ac:dyDescent="0.25"/>
    <row r="343" ht="15" hidden="1" customHeight="1" x14ac:dyDescent="0.25"/>
    <row r="344" ht="15" hidden="1" customHeight="1" x14ac:dyDescent="0.25"/>
    <row r="345" ht="15" hidden="1" customHeight="1" x14ac:dyDescent="0.25"/>
    <row r="346" ht="15" hidden="1" customHeight="1" x14ac:dyDescent="0.25"/>
    <row r="347" ht="15" hidden="1" customHeight="1" x14ac:dyDescent="0.25"/>
    <row r="348" ht="15" hidden="1" customHeight="1" x14ac:dyDescent="0.25"/>
    <row r="349" ht="15" hidden="1" customHeight="1" x14ac:dyDescent="0.25"/>
    <row r="350" ht="15" hidden="1" customHeight="1" x14ac:dyDescent="0.25"/>
    <row r="351" ht="15" hidden="1" customHeight="1" x14ac:dyDescent="0.25"/>
    <row r="352" ht="15" hidden="1" customHeight="1" x14ac:dyDescent="0.25"/>
    <row r="353" ht="15" hidden="1" customHeight="1" x14ac:dyDescent="0.25"/>
    <row r="354" ht="15" hidden="1" customHeight="1" x14ac:dyDescent="0.25"/>
    <row r="355" ht="15" hidden="1" customHeight="1" x14ac:dyDescent="0.25"/>
    <row r="356" ht="15" hidden="1" customHeight="1" x14ac:dyDescent="0.25"/>
    <row r="357" ht="15" hidden="1" customHeight="1" x14ac:dyDescent="0.25"/>
    <row r="358" ht="15" hidden="1" customHeight="1" x14ac:dyDescent="0.25"/>
    <row r="359" ht="15" hidden="1" customHeight="1" x14ac:dyDescent="0.25"/>
    <row r="360" ht="15" hidden="1" customHeight="1" x14ac:dyDescent="0.25"/>
    <row r="361" ht="15" hidden="1" customHeight="1" x14ac:dyDescent="0.25"/>
    <row r="362" ht="15" hidden="1" customHeight="1" x14ac:dyDescent="0.25"/>
    <row r="363" ht="15" hidden="1" customHeight="1" x14ac:dyDescent="0.25"/>
    <row r="364" ht="15" hidden="1" customHeight="1" x14ac:dyDescent="0.25"/>
    <row r="365" ht="15" hidden="1" customHeight="1" x14ac:dyDescent="0.25"/>
    <row r="366" ht="15" hidden="1" customHeight="1" x14ac:dyDescent="0.25"/>
    <row r="367" ht="15" hidden="1" customHeight="1" x14ac:dyDescent="0.25"/>
    <row r="368" ht="15" hidden="1" customHeight="1" x14ac:dyDescent="0.25"/>
    <row r="369" ht="15" hidden="1" customHeight="1" x14ac:dyDescent="0.25"/>
    <row r="370" ht="15" hidden="1" customHeight="1" x14ac:dyDescent="0.25"/>
    <row r="371" ht="15" hidden="1" customHeight="1" x14ac:dyDescent="0.25"/>
    <row r="372" ht="15" hidden="1" customHeight="1" x14ac:dyDescent="0.25"/>
    <row r="373" ht="15" hidden="1" customHeight="1" x14ac:dyDescent="0.25"/>
    <row r="374" ht="15" hidden="1" customHeight="1" x14ac:dyDescent="0.25"/>
    <row r="375" ht="15" hidden="1" customHeight="1" x14ac:dyDescent="0.25"/>
    <row r="376" ht="15" hidden="1" customHeight="1" x14ac:dyDescent="0.25"/>
    <row r="377" ht="15" hidden="1" customHeight="1" x14ac:dyDescent="0.25"/>
    <row r="378" ht="15" hidden="1" customHeight="1" x14ac:dyDescent="0.25"/>
    <row r="379" ht="15" hidden="1" customHeight="1" x14ac:dyDescent="0.25"/>
    <row r="380" ht="15" hidden="1" customHeight="1" x14ac:dyDescent="0.25"/>
    <row r="381" ht="15" hidden="1" customHeight="1" x14ac:dyDescent="0.25"/>
    <row r="382" ht="15" hidden="1" customHeight="1" x14ac:dyDescent="0.25"/>
    <row r="383" ht="15" hidden="1" customHeight="1" x14ac:dyDescent="0.25"/>
    <row r="384" ht="15" hidden="1" customHeight="1" x14ac:dyDescent="0.25"/>
    <row r="385" ht="15" hidden="1" customHeight="1" x14ac:dyDescent="0.25"/>
    <row r="386" ht="15" hidden="1" customHeight="1" x14ac:dyDescent="0.25"/>
    <row r="387" ht="15" hidden="1" customHeight="1" x14ac:dyDescent="0.25"/>
    <row r="388" ht="15" hidden="1" customHeight="1" x14ac:dyDescent="0.25"/>
    <row r="389" ht="15" hidden="1" customHeight="1" x14ac:dyDescent="0.25"/>
    <row r="390" ht="15" hidden="1" customHeight="1" x14ac:dyDescent="0.25"/>
    <row r="391" ht="15" hidden="1" customHeight="1" x14ac:dyDescent="0.25"/>
    <row r="392" ht="15" hidden="1" customHeight="1" x14ac:dyDescent="0.25"/>
    <row r="393" ht="15" hidden="1" customHeight="1" x14ac:dyDescent="0.25"/>
    <row r="394" ht="15" hidden="1" customHeight="1" x14ac:dyDescent="0.25"/>
    <row r="395" ht="15" hidden="1" customHeight="1" x14ac:dyDescent="0.25"/>
    <row r="396" ht="15" hidden="1" customHeight="1" x14ac:dyDescent="0.25"/>
    <row r="397" ht="15" hidden="1" customHeight="1" x14ac:dyDescent="0.25"/>
    <row r="398" ht="15" hidden="1" customHeight="1" x14ac:dyDescent="0.25"/>
    <row r="399" ht="15" hidden="1" customHeight="1" x14ac:dyDescent="0.25"/>
    <row r="400" ht="15" hidden="1" customHeight="1" x14ac:dyDescent="0.25"/>
    <row r="401" ht="15" hidden="1" customHeight="1" x14ac:dyDescent="0.25"/>
    <row r="402" ht="15" hidden="1" customHeight="1" x14ac:dyDescent="0.25"/>
    <row r="403" ht="15" hidden="1" customHeight="1" x14ac:dyDescent="0.25"/>
    <row r="404" ht="15" hidden="1" customHeight="1" x14ac:dyDescent="0.25"/>
    <row r="405" ht="15" hidden="1" customHeight="1" x14ac:dyDescent="0.25"/>
    <row r="406" ht="15" hidden="1" customHeight="1" x14ac:dyDescent="0.25"/>
    <row r="407" ht="15" hidden="1" customHeight="1" x14ac:dyDescent="0.25"/>
    <row r="408" ht="15" hidden="1" customHeight="1" x14ac:dyDescent="0.25"/>
    <row r="409" ht="15" hidden="1" customHeight="1" x14ac:dyDescent="0.25"/>
    <row r="410" ht="15" hidden="1" customHeight="1" x14ac:dyDescent="0.25"/>
    <row r="411" ht="15" hidden="1" customHeight="1" x14ac:dyDescent="0.25"/>
  </sheetData>
  <sheetProtection algorithmName="SHA-512" hashValue="5MV18iM9NaI/e6QVGVXiUz8Xs23bfkjpHnQYwmQL/CXTRXZ9yH8mwpcEEKeB3d7N5x4CAJA4xNVHIQ1gJ3jHaA==" saltValue="zsJh127+IdH0hitup2rPMg==" spinCount="100000" sheet="1" objects="1" scenarios="1" selectLockedCells="1"/>
  <mergeCells count="9">
    <mergeCell ref="K2:M3"/>
    <mergeCell ref="H5:H6"/>
    <mergeCell ref="I5:I6"/>
    <mergeCell ref="J5:M5"/>
    <mergeCell ref="A5:A6"/>
    <mergeCell ref="B5:B6"/>
    <mergeCell ref="C5:C6"/>
    <mergeCell ref="E5:G5"/>
    <mergeCell ref="D5:D6"/>
  </mergeCells>
  <conditionalFormatting sqref="J8:M207">
    <cfRule type="containsText" dxfId="7" priority="1" operator="containsText" text="Sangat Baik">
      <formula>NOT(ISERROR(SEARCH("Sangat Baik",J8)))</formula>
    </cfRule>
    <cfRule type="containsText" dxfId="6" priority="2" operator="containsText" text="Baik">
      <formula>NOT(ISERROR(SEARCH("Baik",J8)))</formula>
    </cfRule>
    <cfRule type="containsText" dxfId="5" priority="3" operator="containsText" text="Cukup">
      <formula>NOT(ISERROR(SEARCH("Cukup",J8)))</formula>
    </cfRule>
    <cfRule type="containsText" dxfId="4" priority="4" operator="containsText" text="Kurang">
      <formula>NOT(ISERROR(SEARCH("Kurang",J8)))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Group Box 1">
              <controlPr defaultSize="0" autoFill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3</xdr:col>
                    <xdr:colOff>485775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Group Box 2">
              <controlPr defaultSize="0" autoFill="0" autoPict="0">
                <anchor moveWithCells="1">
                  <from>
                    <xdr:col>3</xdr:col>
                    <xdr:colOff>542925</xdr:colOff>
                    <xdr:row>1</xdr:row>
                    <xdr:rowOff>9525</xdr:rowOff>
                  </from>
                  <to>
                    <xdr:col>4</xdr:col>
                    <xdr:colOff>266700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BN440"/>
  <sheetViews>
    <sheetView showGridLines="0" showRowColHeaders="0" zoomScale="110" zoomScaleNormal="110" workbookViewId="0">
      <selection activeCell="F9" sqref="F9"/>
    </sheetView>
  </sheetViews>
  <sheetFormatPr defaultColWidth="0" defaultRowHeight="0" customHeight="1" zeroHeight="1" x14ac:dyDescent="0.25"/>
  <cols>
    <col min="1" max="1" width="5.5703125" style="69" bestFit="1" customWidth="1"/>
    <col min="2" max="2" width="10.85546875" style="69" customWidth="1"/>
    <col min="3" max="3" width="17.28515625" style="69" customWidth="1"/>
    <col min="4" max="4" width="20.28515625" style="69" customWidth="1"/>
    <col min="5" max="5" width="7.5703125" style="69" customWidth="1"/>
    <col min="6" max="6" width="7.5703125" style="69" bestFit="1" customWidth="1"/>
    <col min="7" max="8" width="6.5703125" style="69" bestFit="1" customWidth="1"/>
    <col min="9" max="9" width="7.28515625" style="69" customWidth="1"/>
    <col min="10" max="10" width="7.5703125" style="69" customWidth="1"/>
    <col min="11" max="11" width="10.7109375" style="69" customWidth="1"/>
    <col min="12" max="12" width="10.85546875" style="69" customWidth="1"/>
    <col min="13" max="14" width="10.42578125" style="69" customWidth="1"/>
    <col min="15" max="32" width="7.85546875" style="69" customWidth="1"/>
    <col min="33" max="50" width="8.42578125" style="69" customWidth="1"/>
    <col min="51" max="51" width="9.140625" style="69" customWidth="1"/>
    <col min="52" max="66" width="0" style="69" hidden="1" customWidth="1"/>
    <col min="67" max="16384" width="9.140625" style="69" hidden="1"/>
  </cols>
  <sheetData>
    <row r="1" spans="1:51" ht="27.75" customHeight="1" x14ac:dyDescent="0.35">
      <c r="A1" s="403" t="s">
        <v>87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66"/>
    </row>
    <row r="2" spans="1:51" ht="19.5" customHeight="1" x14ac:dyDescent="0.25">
      <c r="A2" s="404" t="s">
        <v>147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4"/>
      <c r="AH2" s="404"/>
      <c r="AI2" s="404"/>
      <c r="AJ2" s="404"/>
      <c r="AK2" s="404"/>
      <c r="AL2" s="404"/>
      <c r="AM2" s="404"/>
      <c r="AN2" s="404"/>
      <c r="AO2" s="404"/>
      <c r="AP2" s="404"/>
      <c r="AQ2" s="404"/>
      <c r="AR2" s="404"/>
      <c r="AS2" s="404"/>
      <c r="AT2" s="404"/>
      <c r="AU2" s="404"/>
      <c r="AV2" s="404"/>
      <c r="AW2" s="404"/>
      <c r="AX2" s="404"/>
      <c r="AY2" s="66"/>
    </row>
    <row r="3" spans="1:51" ht="30.75" customHeight="1" x14ac:dyDescent="0.25">
      <c r="A3" s="405" t="str">
        <f>MENU!F13</f>
        <v>SMA NEGERI 1 MEUKEK</v>
      </c>
      <c r="B3" s="405"/>
      <c r="C3" s="405"/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5"/>
      <c r="AA3" s="405"/>
      <c r="AB3" s="405"/>
      <c r="AC3" s="405"/>
      <c r="AD3" s="405"/>
      <c r="AE3" s="405"/>
      <c r="AF3" s="405"/>
      <c r="AG3" s="405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  <c r="AT3" s="405"/>
      <c r="AU3" s="405"/>
      <c r="AV3" s="405"/>
      <c r="AW3" s="405"/>
      <c r="AX3" s="405"/>
      <c r="AY3" s="66"/>
    </row>
    <row r="4" spans="1:51" ht="19.5" customHeight="1" x14ac:dyDescent="0.25">
      <c r="A4" s="398" t="s">
        <v>88</v>
      </c>
      <c r="B4" s="399" t="s">
        <v>3</v>
      </c>
      <c r="C4" s="399" t="s">
        <v>89</v>
      </c>
      <c r="D4" s="399" t="s">
        <v>90</v>
      </c>
      <c r="E4" s="400" t="s">
        <v>91</v>
      </c>
      <c r="F4" s="401" t="s">
        <v>92</v>
      </c>
      <c r="G4" s="401"/>
      <c r="H4" s="401"/>
      <c r="I4" s="401"/>
      <c r="J4" s="401"/>
      <c r="K4" s="401"/>
      <c r="L4" s="401"/>
      <c r="M4" s="401"/>
      <c r="N4" s="401"/>
      <c r="O4" s="406" t="s">
        <v>93</v>
      </c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6"/>
      <c r="AD4" s="406"/>
      <c r="AE4" s="406"/>
      <c r="AF4" s="406"/>
      <c r="AG4" s="407" t="s">
        <v>98</v>
      </c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66"/>
    </row>
    <row r="5" spans="1:51" ht="19.5" customHeight="1" x14ac:dyDescent="0.25">
      <c r="A5" s="398"/>
      <c r="B5" s="399"/>
      <c r="C5" s="399"/>
      <c r="D5" s="399"/>
      <c r="E5" s="400"/>
      <c r="F5" s="401" t="s">
        <v>94</v>
      </c>
      <c r="G5" s="401"/>
      <c r="H5" s="401"/>
      <c r="I5" s="402" t="s">
        <v>95</v>
      </c>
      <c r="J5" s="401" t="s">
        <v>96</v>
      </c>
      <c r="K5" s="401" t="s">
        <v>77</v>
      </c>
      <c r="L5" s="401"/>
      <c r="M5" s="401"/>
      <c r="N5" s="401"/>
      <c r="O5" s="396" t="str">
        <f>IF('I NILAI RAPOR'!C10="","",'I NILAI RAPOR'!C10)</f>
        <v>1.  Pendidikan Agama Islam</v>
      </c>
      <c r="P5" s="396" t="str">
        <f>'I NILAI RAPOR'!C11</f>
        <v>2. Pendidikan Kewarganegaraan</v>
      </c>
      <c r="Q5" s="396" t="str">
        <f>'I NILAI RAPOR'!C12</f>
        <v>3.  Bahasa Indonesia</v>
      </c>
      <c r="R5" s="396" t="str">
        <f>'I NILAI RAPOR'!C13</f>
        <v>4.  Matematika</v>
      </c>
      <c r="S5" s="396" t="str">
        <f>'I NILAI RAPOR'!C14</f>
        <v>5.  Bahasa Inggris</v>
      </c>
      <c r="T5" s="396" t="str">
        <f>'I NILAI RAPOR'!C15</f>
        <v>6.  Sejarah Indonesia</v>
      </c>
      <c r="U5" s="396" t="str">
        <f>'I NILAI RAPOR'!C17</f>
        <v>1.  Seni Budaya</v>
      </c>
      <c r="V5" s="396" t="str">
        <f>'I NILAI RAPOR'!C18</f>
        <v>2.  Pend. Jasmani Olahraga dan Kesehatan</v>
      </c>
      <c r="W5" s="396" t="str">
        <f>'I NILAI RAPOR'!C19</f>
        <v>3.  Prakarya dan Kewirausahaan</v>
      </c>
      <c r="X5" s="396">
        <f>'I NILAI RAPOR'!C21</f>
        <v>0</v>
      </c>
      <c r="Y5" s="396">
        <f>'I NILAI RAPOR'!C22</f>
        <v>0</v>
      </c>
      <c r="Z5" s="396" t="str">
        <f>'I NILAI RAPOR'!J9</f>
        <v xml:space="preserve">1. Matematika </v>
      </c>
      <c r="AA5" s="396" t="str">
        <f>'I NILAI RAPOR'!J10</f>
        <v>2.  Fisika</v>
      </c>
      <c r="AB5" s="396" t="str">
        <f>'I NILAI RAPOR'!J11</f>
        <v>3.  Kimia</v>
      </c>
      <c r="AC5" s="396" t="str">
        <f>'I NILAI RAPOR'!J12</f>
        <v>4.  Biologi</v>
      </c>
      <c r="AD5" s="396">
        <f>'I NILAI RAPOR'!J14</f>
        <v>0</v>
      </c>
      <c r="AE5" s="408">
        <f>'I NILAI RAPOR'!J15</f>
        <v>0</v>
      </c>
      <c r="AF5" s="410" t="s">
        <v>56</v>
      </c>
      <c r="AG5" s="413" t="str">
        <f>IF('I NILAI RAPOR'!C10="","",'I NILAI RAPOR'!C10)</f>
        <v>1.  Pendidikan Agama Islam</v>
      </c>
      <c r="AH5" s="411" t="str">
        <f>IF('I NILAI RAPOR'!C11="","",'I NILAI RAPOR'!C11)</f>
        <v>2. Pendidikan Kewarganegaraan</v>
      </c>
      <c r="AI5" s="411" t="str">
        <f>IF('I NILAI RAPOR'!C12="","",'I NILAI RAPOR'!C12)</f>
        <v>3.  Bahasa Indonesia</v>
      </c>
      <c r="AJ5" s="411" t="str">
        <f>IF('I NILAI RAPOR'!C13="","",'I NILAI RAPOR'!C13)</f>
        <v>4.  Matematika</v>
      </c>
      <c r="AK5" s="411" t="str">
        <f>IF('I NILAI RAPOR'!C14="","",'I NILAI RAPOR'!C14)</f>
        <v>5.  Bahasa Inggris</v>
      </c>
      <c r="AL5" s="411" t="str">
        <f>IF('I NILAI RAPOR'!C15="","",'I NILAI RAPOR'!C15)</f>
        <v>6.  Sejarah Indonesia</v>
      </c>
      <c r="AM5" s="411" t="str">
        <f>IF('I NILAI RAPOR'!C17="","",'I NILAI RAPOR'!C17)</f>
        <v>1.  Seni Budaya</v>
      </c>
      <c r="AN5" s="411" t="str">
        <f>IF('I NILAI RAPOR'!C18="","",'I NILAI RAPOR'!C18)</f>
        <v>2.  Pend. Jasmani Olahraga dan Kesehatan</v>
      </c>
      <c r="AO5" s="411" t="str">
        <f>IF('I NILAI RAPOR'!C19="","",'I NILAI RAPOR'!C19)</f>
        <v>3.  Prakarya dan Kewirausahaan</v>
      </c>
      <c r="AP5" s="411" t="str">
        <f>IF('I NILAI RAPOR'!C21="","",'I NILAI RAPOR'!C21)</f>
        <v/>
      </c>
      <c r="AQ5" s="411" t="str">
        <f>IF('I NILAI RAPOR'!C22="","",'I NILAI RAPOR'!C22)</f>
        <v/>
      </c>
      <c r="AR5" s="411" t="str">
        <f>IF('I NILAI RAPOR'!J9="","",'I NILAI RAPOR'!J9)</f>
        <v xml:space="preserve">1. Matematika </v>
      </c>
      <c r="AS5" s="411" t="str">
        <f>IF('I NILAI RAPOR'!J10="","",'I NILAI RAPOR'!J10)</f>
        <v>2.  Fisika</v>
      </c>
      <c r="AT5" s="411" t="str">
        <f>IF('I NILAI RAPOR'!J11="","",'I NILAI RAPOR'!J11)</f>
        <v>3.  Kimia</v>
      </c>
      <c r="AU5" s="411" t="str">
        <f>IF('I NILAI RAPOR'!J12="","",'I NILAI RAPOR'!J12)</f>
        <v>4.  Biologi</v>
      </c>
      <c r="AV5" s="415" t="str">
        <f>IF('I NILAI RAPOR'!J14="","",'I NILAI RAPOR'!J14)</f>
        <v/>
      </c>
      <c r="AW5" s="415" t="str">
        <f>IF('I NILAI RAPOR'!J15="","",'I NILAI RAPOR'!J15)</f>
        <v/>
      </c>
      <c r="AX5" s="414" t="s">
        <v>56</v>
      </c>
      <c r="AY5" s="66"/>
    </row>
    <row r="6" spans="1:51" ht="33.75" customHeight="1" x14ac:dyDescent="0.25">
      <c r="A6" s="398"/>
      <c r="B6" s="399"/>
      <c r="C6" s="399"/>
      <c r="D6" s="399"/>
      <c r="E6" s="400"/>
      <c r="F6" s="102" t="s">
        <v>78</v>
      </c>
      <c r="G6" s="102" t="s">
        <v>79</v>
      </c>
      <c r="H6" s="102" t="s">
        <v>80</v>
      </c>
      <c r="I6" s="402"/>
      <c r="J6" s="401"/>
      <c r="K6" s="102" t="s">
        <v>78</v>
      </c>
      <c r="L6" s="102" t="s">
        <v>79</v>
      </c>
      <c r="M6" s="102" t="s">
        <v>80</v>
      </c>
      <c r="N6" s="102" t="s">
        <v>97</v>
      </c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7"/>
      <c r="AD6" s="397"/>
      <c r="AE6" s="409"/>
      <c r="AF6" s="410"/>
      <c r="AG6" s="413"/>
      <c r="AH6" s="412"/>
      <c r="AI6" s="412"/>
      <c r="AJ6" s="412"/>
      <c r="AK6" s="412"/>
      <c r="AL6" s="412"/>
      <c r="AM6" s="412"/>
      <c r="AN6" s="412"/>
      <c r="AO6" s="412"/>
      <c r="AP6" s="412"/>
      <c r="AQ6" s="412"/>
      <c r="AR6" s="412"/>
      <c r="AS6" s="412"/>
      <c r="AT6" s="412"/>
      <c r="AU6" s="412"/>
      <c r="AV6" s="416"/>
      <c r="AW6" s="416"/>
      <c r="AX6" s="414"/>
      <c r="AY6" s="66"/>
    </row>
    <row r="7" spans="1:51" ht="15.75" customHeight="1" x14ac:dyDescent="0.25">
      <c r="A7" s="86">
        <v>1</v>
      </c>
      <c r="B7" s="87">
        <v>2</v>
      </c>
      <c r="C7" s="86">
        <v>3</v>
      </c>
      <c r="D7" s="86">
        <v>4</v>
      </c>
      <c r="E7" s="86">
        <v>5</v>
      </c>
      <c r="F7" s="87">
        <v>6</v>
      </c>
      <c r="G7" s="86">
        <v>7</v>
      </c>
      <c r="H7" s="86">
        <v>8</v>
      </c>
      <c r="I7" s="86">
        <v>9</v>
      </c>
      <c r="J7" s="87">
        <v>10</v>
      </c>
      <c r="K7" s="86">
        <v>11</v>
      </c>
      <c r="L7" s="86">
        <v>12</v>
      </c>
      <c r="M7" s="86">
        <v>13</v>
      </c>
      <c r="N7" s="87">
        <v>14</v>
      </c>
      <c r="O7" s="86">
        <v>15</v>
      </c>
      <c r="P7" s="86">
        <v>16</v>
      </c>
      <c r="Q7" s="86">
        <v>17</v>
      </c>
      <c r="R7" s="87">
        <v>18</v>
      </c>
      <c r="S7" s="86">
        <v>19</v>
      </c>
      <c r="T7" s="86">
        <v>20</v>
      </c>
      <c r="U7" s="86">
        <v>21</v>
      </c>
      <c r="V7" s="87">
        <v>22</v>
      </c>
      <c r="W7" s="86">
        <v>23</v>
      </c>
      <c r="X7" s="86">
        <v>24</v>
      </c>
      <c r="Y7" s="86">
        <v>25</v>
      </c>
      <c r="Z7" s="87">
        <v>26</v>
      </c>
      <c r="AA7" s="86">
        <v>27</v>
      </c>
      <c r="AB7" s="86">
        <v>28</v>
      </c>
      <c r="AC7" s="86">
        <v>29</v>
      </c>
      <c r="AD7" s="87">
        <v>30</v>
      </c>
      <c r="AE7" s="86">
        <v>31</v>
      </c>
      <c r="AF7" s="86">
        <v>32</v>
      </c>
      <c r="AG7" s="86">
        <v>33</v>
      </c>
      <c r="AH7" s="87">
        <v>34</v>
      </c>
      <c r="AI7" s="86">
        <v>35</v>
      </c>
      <c r="AJ7" s="86">
        <v>36</v>
      </c>
      <c r="AK7" s="86">
        <v>37</v>
      </c>
      <c r="AL7" s="87">
        <v>38</v>
      </c>
      <c r="AM7" s="86">
        <v>39</v>
      </c>
      <c r="AN7" s="86">
        <v>40</v>
      </c>
      <c r="AO7" s="86">
        <v>41</v>
      </c>
      <c r="AP7" s="87">
        <v>42</v>
      </c>
      <c r="AQ7" s="86">
        <v>43</v>
      </c>
      <c r="AR7" s="86">
        <v>44</v>
      </c>
      <c r="AS7" s="86">
        <v>45</v>
      </c>
      <c r="AT7" s="87">
        <v>46</v>
      </c>
      <c r="AU7" s="86">
        <v>47</v>
      </c>
      <c r="AV7" s="86">
        <v>48</v>
      </c>
      <c r="AW7" s="86">
        <v>49</v>
      </c>
      <c r="AX7" s="87">
        <v>50</v>
      </c>
      <c r="AY7" s="66"/>
    </row>
    <row r="8" spans="1:51" ht="15.75" customHeight="1" x14ac:dyDescent="0.25">
      <c r="A8" s="90">
        <f>IF(BIODATA!A6="","", BIODATA!A6)</f>
        <v>1</v>
      </c>
      <c r="B8" s="88" t="str">
        <f>IF(BIODATA!C6="","", BIODATA!C6)</f>
        <v>0004396510</v>
      </c>
      <c r="C8" s="88" t="str">
        <f>IF(BIODATA!D6="","", BIODATA!D6)</f>
        <v>3-17-06-21-016-001-8</v>
      </c>
      <c r="D8" s="107" t="str">
        <f>IF(BIODATA!E6="","", BIODATA!E6)</f>
        <v>Ade Sukma</v>
      </c>
      <c r="E8" s="88" t="str">
        <f>IF(BIODATA!H6="","", BIODATA!H6)</f>
        <v>Kimia</v>
      </c>
      <c r="F8" s="106">
        <f>IF('I NILAI UN'!E8="","",'I NILAI UN'!E8)</f>
        <v>80</v>
      </c>
      <c r="G8" s="106">
        <f>IF('I NILAI UN'!F8="","",'I NILAI UN'!F8)</f>
        <v>80</v>
      </c>
      <c r="H8" s="106">
        <f>IF('I NILAI UN'!G8="","",'I NILAI UN'!G8)</f>
        <v>80</v>
      </c>
      <c r="I8" s="106">
        <f>IF('I NILAI UN'!H8="","",'I NILAI UN'!H8)</f>
        <v>80</v>
      </c>
      <c r="J8" s="89">
        <f>SUM(F8:I8)</f>
        <v>320</v>
      </c>
      <c r="K8" s="108" t="str">
        <f>IF(F8="","",IF(F8&gt;=85.1,"Sangat Baik",IF(F8&gt;=70.1,"Baik",IF(F8&gt;=55.1,"Cukup","Kurang"))))</f>
        <v>Baik</v>
      </c>
      <c r="L8" s="108" t="str">
        <f t="shared" ref="L8:L71" si="0">IF(G8="","",IF(G8&gt;=85.1,"Sangat Baik",IF(G8&gt;=70.1,"Baik",IF(G8&gt;=55.1,"Cukup","Kurang"))))</f>
        <v>Baik</v>
      </c>
      <c r="M8" s="108" t="str">
        <f t="shared" ref="M8:M71" si="1">IF(H8="","",IF(H8&gt;=85.1,"Sangat Baik",IF(H8&gt;=70.1,"Baik",IF(H8&gt;=55.1,"Cukup","Kurang"))))</f>
        <v>Baik</v>
      </c>
      <c r="N8" s="108" t="str">
        <f t="shared" ref="N8:N71" si="2">IF(I8="","",IF(I8&gt;=85.1,"Sangat Baik",IF(I8&gt;=70.1,"Baik",IF(I8&gt;=55.1,"Cukup","Kurang"))))</f>
        <v>Baik</v>
      </c>
      <c r="O8" s="91">
        <f>Aa!K10</f>
        <v>1</v>
      </c>
      <c r="P8" s="91">
        <f>Ab!K11</f>
        <v>2</v>
      </c>
      <c r="Q8" s="91">
        <f>Ac!K11</f>
        <v>3</v>
      </c>
      <c r="R8" s="91">
        <f>Ad!K11</f>
        <v>4</v>
      </c>
      <c r="S8" s="91">
        <f>'A2'!K11</f>
        <v>5</v>
      </c>
      <c r="T8" s="91">
        <f>'A3'!K11</f>
        <v>6</v>
      </c>
      <c r="U8" s="91">
        <f>'A4'!K11</f>
        <v>7</v>
      </c>
      <c r="V8" s="91">
        <f>'A5'!K11</f>
        <v>8</v>
      </c>
      <c r="W8" s="91">
        <f>'A6'!K11</f>
        <v>9</v>
      </c>
      <c r="X8" s="91">
        <f>'A7'!K11</f>
        <v>10</v>
      </c>
      <c r="Y8" s="91">
        <f>'B1'!K11</f>
        <v>11</v>
      </c>
      <c r="Z8" s="91">
        <f>'B2'!K11</f>
        <v>12</v>
      </c>
      <c r="AA8" s="91">
        <f>'B3'!K11</f>
        <v>13</v>
      </c>
      <c r="AB8" s="91">
        <f>'C1'!K11</f>
        <v>14</v>
      </c>
      <c r="AC8" s="91">
        <f>'C2'!K11</f>
        <v>15</v>
      </c>
      <c r="AD8" s="91">
        <f>'C3'!K11</f>
        <v>16</v>
      </c>
      <c r="AE8" s="91">
        <f>'C4'!K11</f>
        <v>17</v>
      </c>
      <c r="AF8" s="101">
        <f>IFERROR(AVERAGE(O8:AE8),"  ")</f>
        <v>9</v>
      </c>
      <c r="AG8" s="104">
        <f>IF('I NILAI SEKOLAH'!D7="","", 'I NILAI SEKOLAH'!D7)</f>
        <v>80</v>
      </c>
      <c r="AH8" s="104">
        <f>IF('I NILAI SEKOLAH'!E7="","", 'I NILAI SEKOLAH'!E7)</f>
        <v>80</v>
      </c>
      <c r="AI8" s="104">
        <f>IF('I NILAI SEKOLAH'!F7="","", 'I NILAI SEKOLAH'!F7)</f>
        <v>80</v>
      </c>
      <c r="AJ8" s="104">
        <f>IF('I NILAI SEKOLAH'!G7="","", 'I NILAI SEKOLAH'!G7)</f>
        <v>80</v>
      </c>
      <c r="AK8" s="104">
        <f>IF('I NILAI SEKOLAH'!H7="","", 'I NILAI SEKOLAH'!H7)</f>
        <v>80</v>
      </c>
      <c r="AL8" s="104">
        <f>IF('I NILAI SEKOLAH'!I7="","", 'I NILAI SEKOLAH'!I7)</f>
        <v>80</v>
      </c>
      <c r="AM8" s="104">
        <f>IF('I NILAI SEKOLAH'!J7="","", 'I NILAI SEKOLAH'!J7)</f>
        <v>80</v>
      </c>
      <c r="AN8" s="104">
        <f>IF('I NILAI SEKOLAH'!K7="","", 'I NILAI SEKOLAH'!K7)</f>
        <v>80</v>
      </c>
      <c r="AO8" s="104">
        <f>IF('I NILAI SEKOLAH'!L7="","", 'I NILAI SEKOLAH'!L7)</f>
        <v>80</v>
      </c>
      <c r="AP8" s="104" t="str">
        <f>IF('I NILAI SEKOLAH'!M7="","", 'I NILAI SEKOLAH'!M7)</f>
        <v/>
      </c>
      <c r="AQ8" s="104" t="str">
        <f>IF('I NILAI SEKOLAH'!N7="","", 'I NILAI SEKOLAH'!N7)</f>
        <v/>
      </c>
      <c r="AR8" s="104">
        <f>IF('I NILAI SEKOLAH'!O7="","", 'I NILAI SEKOLAH'!O7)</f>
        <v>80</v>
      </c>
      <c r="AS8" s="104">
        <f>IF('I NILAI SEKOLAH'!P7="","", 'I NILAI SEKOLAH'!P7)</f>
        <v>80</v>
      </c>
      <c r="AT8" s="104">
        <f>IF('I NILAI SEKOLAH'!Q7="","", 'I NILAI SEKOLAH'!Q7)</f>
        <v>80</v>
      </c>
      <c r="AU8" s="104">
        <f>IF('I NILAI SEKOLAH'!R7="","", 'I NILAI SEKOLAH'!R7)</f>
        <v>80</v>
      </c>
      <c r="AV8" s="104" t="str">
        <f>IF('I NILAI SEKOLAH'!S7="","", 'I NILAI SEKOLAH'!S7)</f>
        <v/>
      </c>
      <c r="AW8" s="104" t="str">
        <f>IF('I NILAI SEKOLAH'!T7="","", 'I NILAI SEKOLAH'!T7)</f>
        <v/>
      </c>
      <c r="AX8" s="105">
        <f t="shared" ref="AX8:AX39" si="3">IFERROR(AVERAGE(AG8:AW8),"  ")</f>
        <v>80</v>
      </c>
      <c r="AY8" s="66"/>
    </row>
    <row r="9" spans="1:51" ht="15.75" customHeight="1" x14ac:dyDescent="0.25">
      <c r="A9" s="90">
        <f>IF(BIODATA!A7="","", BIODATA!A7)</f>
        <v>2</v>
      </c>
      <c r="B9" s="88" t="str">
        <f>IF(BIODATA!C7="","", BIODATA!C7)</f>
        <v>0009442217</v>
      </c>
      <c r="C9" s="88" t="str">
        <f>IF(BIODATA!D7="","", BIODATA!D7)</f>
        <v>3-17-06-21-016-002-7</v>
      </c>
      <c r="D9" s="107" t="str">
        <f>IF(BIODATA!E7="","", BIODATA!E7)</f>
        <v>Aisyah Maharani</v>
      </c>
      <c r="E9" s="88" t="str">
        <f>IF(BIODATA!H7="","", BIODATA!H7)</f>
        <v>Kimia</v>
      </c>
      <c r="F9" s="106">
        <f>IF('I NILAI UN'!E9="","",'I NILAI UN'!E9)</f>
        <v>80</v>
      </c>
      <c r="G9" s="106">
        <f>IF('I NILAI UN'!F9="","",'I NILAI UN'!F9)</f>
        <v>80</v>
      </c>
      <c r="H9" s="106">
        <f>IF('I NILAI UN'!G9="","",'I NILAI UN'!G9)</f>
        <v>80</v>
      </c>
      <c r="I9" s="106">
        <f>IF('I NILAI UN'!H9="","",'I NILAI UN'!H9)</f>
        <v>80</v>
      </c>
      <c r="J9" s="89">
        <f t="shared" ref="J9:J72" si="4">SUM(F9:I9)</f>
        <v>320</v>
      </c>
      <c r="K9" s="108" t="str">
        <f t="shared" ref="K9:K12" si="5">IF(F9="","",IF(F9&gt;=85.1,"Sangat Baik",IF(F9&gt;=70.1,"Baik",IF(F9&gt;=55.1,"Cukup","Kurang"))))</f>
        <v>Baik</v>
      </c>
      <c r="L9" s="108" t="str">
        <f t="shared" si="0"/>
        <v>Baik</v>
      </c>
      <c r="M9" s="108" t="str">
        <f t="shared" si="1"/>
        <v>Baik</v>
      </c>
      <c r="N9" s="108" t="str">
        <f t="shared" si="2"/>
        <v>Baik</v>
      </c>
      <c r="O9" s="91">
        <f>Aa!K11</f>
        <v>17</v>
      </c>
      <c r="P9" s="91">
        <f>Ab!K12</f>
        <v>16</v>
      </c>
      <c r="Q9" s="91">
        <f>Ac!K12</f>
        <v>15</v>
      </c>
      <c r="R9" s="91">
        <f>Ad!K12</f>
        <v>14</v>
      </c>
      <c r="S9" s="91">
        <f>'A2'!K12</f>
        <v>13</v>
      </c>
      <c r="T9" s="91">
        <f>'A3'!K12</f>
        <v>12</v>
      </c>
      <c r="U9" s="91">
        <f>'A4'!K12</f>
        <v>10</v>
      </c>
      <c r="V9" s="91">
        <f>'A5'!K12</f>
        <v>9</v>
      </c>
      <c r="W9" s="91">
        <f>'A6'!K12</f>
        <v>8</v>
      </c>
      <c r="X9" s="91">
        <f>'A7'!K12</f>
        <v>11</v>
      </c>
      <c r="Y9" s="91">
        <f>'B1'!K12</f>
        <v>7</v>
      </c>
      <c r="Z9" s="91">
        <f>'B2'!K12</f>
        <v>6</v>
      </c>
      <c r="AA9" s="91">
        <f>'B3'!K12</f>
        <v>5</v>
      </c>
      <c r="AB9" s="91">
        <f>'C1'!K12</f>
        <v>4</v>
      </c>
      <c r="AC9" s="91">
        <f>'C2'!K12</f>
        <v>3</v>
      </c>
      <c r="AD9" s="91">
        <f>'C3'!K12</f>
        <v>2</v>
      </c>
      <c r="AE9" s="91">
        <f>'C4'!K12</f>
        <v>1</v>
      </c>
      <c r="AF9" s="101">
        <f t="shared" ref="AF9:AF72" si="6">IFERROR(AVERAGE(O9:AE9),"  ")</f>
        <v>9</v>
      </c>
      <c r="AG9" s="104" t="str">
        <f>IF('I NILAI SEKOLAH'!D8="","", 'I NILAI SEKOLAH'!D8)</f>
        <v/>
      </c>
      <c r="AH9" s="104" t="str">
        <f>IF('I NILAI SEKOLAH'!E8="","", 'I NILAI SEKOLAH'!E8)</f>
        <v/>
      </c>
      <c r="AI9" s="104" t="str">
        <f>IF('I NILAI SEKOLAH'!F8="","", 'I NILAI SEKOLAH'!F8)</f>
        <v/>
      </c>
      <c r="AJ9" s="104" t="str">
        <f>IF('I NILAI SEKOLAH'!G8="","", 'I NILAI SEKOLAH'!G8)</f>
        <v/>
      </c>
      <c r="AK9" s="104" t="str">
        <f>IF('I NILAI SEKOLAH'!H8="","", 'I NILAI SEKOLAH'!H8)</f>
        <v/>
      </c>
      <c r="AL9" s="104" t="str">
        <f>IF('I NILAI SEKOLAH'!I8="","", 'I NILAI SEKOLAH'!I8)</f>
        <v/>
      </c>
      <c r="AM9" s="104" t="str">
        <f>IF('I NILAI SEKOLAH'!J8="","", 'I NILAI SEKOLAH'!J8)</f>
        <v/>
      </c>
      <c r="AN9" s="104" t="str">
        <f>IF('I NILAI SEKOLAH'!K8="","", 'I NILAI SEKOLAH'!K8)</f>
        <v/>
      </c>
      <c r="AO9" s="104" t="str">
        <f>IF('I NILAI SEKOLAH'!L8="","", 'I NILAI SEKOLAH'!L8)</f>
        <v/>
      </c>
      <c r="AP9" s="104" t="str">
        <f>IF('I NILAI SEKOLAH'!M8="","", 'I NILAI SEKOLAH'!M8)</f>
        <v/>
      </c>
      <c r="AQ9" s="104" t="str">
        <f>IF('I NILAI SEKOLAH'!N8="","", 'I NILAI SEKOLAH'!N8)</f>
        <v/>
      </c>
      <c r="AR9" s="104" t="str">
        <f>IF('I NILAI SEKOLAH'!O8="","", 'I NILAI SEKOLAH'!O8)</f>
        <v/>
      </c>
      <c r="AS9" s="104" t="str">
        <f>IF('I NILAI SEKOLAH'!P8="","", 'I NILAI SEKOLAH'!P8)</f>
        <v/>
      </c>
      <c r="AT9" s="104" t="str">
        <f>IF('I NILAI SEKOLAH'!Q8="","", 'I NILAI SEKOLAH'!Q8)</f>
        <v/>
      </c>
      <c r="AU9" s="104" t="str">
        <f>IF('I NILAI SEKOLAH'!R8="","", 'I NILAI SEKOLAH'!R8)</f>
        <v/>
      </c>
      <c r="AV9" s="104" t="str">
        <f>IF('I NILAI SEKOLAH'!S8="","", 'I NILAI SEKOLAH'!S8)</f>
        <v/>
      </c>
      <c r="AW9" s="104" t="str">
        <f>IF('I NILAI SEKOLAH'!T8="","", 'I NILAI SEKOLAH'!T8)</f>
        <v/>
      </c>
      <c r="AX9" s="105" t="str">
        <f t="shared" si="3"/>
        <v xml:space="preserve">  </v>
      </c>
      <c r="AY9" s="66"/>
    </row>
    <row r="10" spans="1:51" ht="15.75" customHeight="1" x14ac:dyDescent="0.25">
      <c r="A10" s="90" t="str">
        <f>IF(BIODATA!A8="","", BIODATA!A8)</f>
        <v/>
      </c>
      <c r="B10" s="88" t="str">
        <f>IF(BIODATA!C8="","", BIODATA!C8)</f>
        <v/>
      </c>
      <c r="C10" s="88" t="str">
        <f>IF(BIODATA!D8="","", BIODATA!D8)</f>
        <v/>
      </c>
      <c r="D10" s="107" t="str">
        <f>IF(BIODATA!E8="","", BIODATA!E8)</f>
        <v/>
      </c>
      <c r="E10" s="88" t="str">
        <f>IF(BIODATA!H8="","", BIODATA!H8)</f>
        <v/>
      </c>
      <c r="F10" s="106" t="str">
        <f>IF('I NILAI UN'!E10="","",'I NILAI UN'!E10)</f>
        <v/>
      </c>
      <c r="G10" s="106" t="str">
        <f>IF('I NILAI UN'!F10="","",'I NILAI UN'!F10)</f>
        <v/>
      </c>
      <c r="H10" s="106" t="str">
        <f>IF('I NILAI UN'!G10="","",'I NILAI UN'!G10)</f>
        <v/>
      </c>
      <c r="I10" s="106" t="str">
        <f>IF('I NILAI UN'!H10="","",'I NILAI UN'!H10)</f>
        <v/>
      </c>
      <c r="J10" s="89">
        <f t="shared" si="4"/>
        <v>0</v>
      </c>
      <c r="K10" s="108" t="str">
        <f t="shared" si="5"/>
        <v/>
      </c>
      <c r="L10" s="108" t="str">
        <f t="shared" si="0"/>
        <v/>
      </c>
      <c r="M10" s="108" t="str">
        <f t="shared" si="1"/>
        <v/>
      </c>
      <c r="N10" s="108" t="str">
        <f t="shared" si="2"/>
        <v/>
      </c>
      <c r="O10" s="91" t="str">
        <f>Aa!K12</f>
        <v xml:space="preserve">  </v>
      </c>
      <c r="P10" s="91" t="str">
        <f>Ab!K13</f>
        <v xml:space="preserve">  </v>
      </c>
      <c r="Q10" s="91" t="str">
        <f>Ac!K13</f>
        <v xml:space="preserve">  </v>
      </c>
      <c r="R10" s="91" t="str">
        <f>Ad!K13</f>
        <v xml:space="preserve">  </v>
      </c>
      <c r="S10" s="91" t="str">
        <f>'A2'!K13</f>
        <v xml:space="preserve">  </v>
      </c>
      <c r="T10" s="91" t="str">
        <f>'A3'!K13</f>
        <v xml:space="preserve">  </v>
      </c>
      <c r="U10" s="91" t="str">
        <f>'A4'!K13</f>
        <v xml:space="preserve">  </v>
      </c>
      <c r="V10" s="91" t="str">
        <f>'A5'!K13</f>
        <v xml:space="preserve">  </v>
      </c>
      <c r="W10" s="91" t="str">
        <f>'A6'!K13</f>
        <v xml:space="preserve">  </v>
      </c>
      <c r="X10" s="91" t="str">
        <f>'A7'!K13</f>
        <v xml:space="preserve">  </v>
      </c>
      <c r="Y10" s="91" t="str">
        <f>'B1'!K13</f>
        <v xml:space="preserve">  </v>
      </c>
      <c r="Z10" s="91" t="str">
        <f>'B2'!K13</f>
        <v xml:space="preserve">  </v>
      </c>
      <c r="AA10" s="91" t="str">
        <f>'B3'!K13</f>
        <v xml:space="preserve">  </v>
      </c>
      <c r="AB10" s="91" t="str">
        <f>'C1'!K13</f>
        <v xml:space="preserve">  </v>
      </c>
      <c r="AC10" s="91" t="str">
        <f>'C2'!K13</f>
        <v xml:space="preserve">  </v>
      </c>
      <c r="AD10" s="91" t="str">
        <f>'C3'!K13</f>
        <v xml:space="preserve">  </v>
      </c>
      <c r="AE10" s="91" t="str">
        <f>'C4'!K13</f>
        <v xml:space="preserve">  </v>
      </c>
      <c r="AF10" s="101" t="str">
        <f t="shared" si="6"/>
        <v xml:space="preserve">  </v>
      </c>
      <c r="AG10" s="104" t="str">
        <f>IF('I NILAI SEKOLAH'!D9="","", 'I NILAI SEKOLAH'!D9)</f>
        <v/>
      </c>
      <c r="AH10" s="104" t="str">
        <f>IF('I NILAI SEKOLAH'!E9="","", 'I NILAI SEKOLAH'!E9)</f>
        <v/>
      </c>
      <c r="AI10" s="104" t="str">
        <f>IF('I NILAI SEKOLAH'!F9="","", 'I NILAI SEKOLAH'!F9)</f>
        <v/>
      </c>
      <c r="AJ10" s="104" t="str">
        <f>IF('I NILAI SEKOLAH'!G9="","", 'I NILAI SEKOLAH'!G9)</f>
        <v/>
      </c>
      <c r="AK10" s="104" t="str">
        <f>IF('I NILAI SEKOLAH'!H9="","", 'I NILAI SEKOLAH'!H9)</f>
        <v/>
      </c>
      <c r="AL10" s="104" t="str">
        <f>IF('I NILAI SEKOLAH'!I9="","", 'I NILAI SEKOLAH'!I9)</f>
        <v/>
      </c>
      <c r="AM10" s="104" t="str">
        <f>IF('I NILAI SEKOLAH'!J9="","", 'I NILAI SEKOLAH'!J9)</f>
        <v/>
      </c>
      <c r="AN10" s="104" t="str">
        <f>IF('I NILAI SEKOLAH'!K9="","", 'I NILAI SEKOLAH'!K9)</f>
        <v/>
      </c>
      <c r="AO10" s="104" t="str">
        <f>IF('I NILAI SEKOLAH'!L9="","", 'I NILAI SEKOLAH'!L9)</f>
        <v/>
      </c>
      <c r="AP10" s="104" t="str">
        <f>IF('I NILAI SEKOLAH'!M9="","", 'I NILAI SEKOLAH'!M9)</f>
        <v/>
      </c>
      <c r="AQ10" s="104" t="str">
        <f>IF('I NILAI SEKOLAH'!N9="","", 'I NILAI SEKOLAH'!N9)</f>
        <v/>
      </c>
      <c r="AR10" s="104" t="str">
        <f>IF('I NILAI SEKOLAH'!O9="","", 'I NILAI SEKOLAH'!O9)</f>
        <v/>
      </c>
      <c r="AS10" s="104" t="str">
        <f>IF('I NILAI SEKOLAH'!P9="","", 'I NILAI SEKOLAH'!P9)</f>
        <v/>
      </c>
      <c r="AT10" s="104" t="str">
        <f>IF('I NILAI SEKOLAH'!Q9="","", 'I NILAI SEKOLAH'!Q9)</f>
        <v/>
      </c>
      <c r="AU10" s="104" t="str">
        <f>IF('I NILAI SEKOLAH'!R9="","", 'I NILAI SEKOLAH'!R9)</f>
        <v/>
      </c>
      <c r="AV10" s="104" t="str">
        <f>IF('I NILAI SEKOLAH'!S9="","", 'I NILAI SEKOLAH'!S9)</f>
        <v/>
      </c>
      <c r="AW10" s="104" t="str">
        <f>IF('I NILAI SEKOLAH'!T9="","", 'I NILAI SEKOLAH'!T9)</f>
        <v/>
      </c>
      <c r="AX10" s="105" t="str">
        <f t="shared" si="3"/>
        <v xml:space="preserve">  </v>
      </c>
      <c r="AY10" s="66"/>
    </row>
    <row r="11" spans="1:51" ht="15.75" customHeight="1" x14ac:dyDescent="0.25">
      <c r="A11" s="90" t="str">
        <f>IF(BIODATA!A9="","", BIODATA!A9)</f>
        <v/>
      </c>
      <c r="B11" s="88" t="str">
        <f>IF(BIODATA!C9="","", BIODATA!C9)</f>
        <v/>
      </c>
      <c r="C11" s="88" t="str">
        <f>IF(BIODATA!D9="","", BIODATA!D9)</f>
        <v/>
      </c>
      <c r="D11" s="107" t="str">
        <f>IF(BIODATA!E9="","", BIODATA!E9)</f>
        <v/>
      </c>
      <c r="E11" s="88" t="str">
        <f>IF(BIODATA!H9="","", BIODATA!H9)</f>
        <v/>
      </c>
      <c r="F11" s="106" t="str">
        <f>IF('I NILAI UN'!E11="","",'I NILAI UN'!E11)</f>
        <v/>
      </c>
      <c r="G11" s="106" t="str">
        <f>IF('I NILAI UN'!F11="","",'I NILAI UN'!F11)</f>
        <v/>
      </c>
      <c r="H11" s="106" t="str">
        <f>IF('I NILAI UN'!G11="","",'I NILAI UN'!G11)</f>
        <v/>
      </c>
      <c r="I11" s="106" t="str">
        <f>IF('I NILAI UN'!H11="","",'I NILAI UN'!H11)</f>
        <v/>
      </c>
      <c r="J11" s="89">
        <f t="shared" si="4"/>
        <v>0</v>
      </c>
      <c r="K11" s="108" t="str">
        <f t="shared" si="5"/>
        <v/>
      </c>
      <c r="L11" s="108" t="str">
        <f t="shared" si="0"/>
        <v/>
      </c>
      <c r="M11" s="108" t="str">
        <f t="shared" si="1"/>
        <v/>
      </c>
      <c r="N11" s="108" t="str">
        <f t="shared" si="2"/>
        <v/>
      </c>
      <c r="O11" s="91" t="str">
        <f>Aa!K13</f>
        <v xml:space="preserve">  </v>
      </c>
      <c r="P11" s="91" t="str">
        <f>Ab!K14</f>
        <v xml:space="preserve">  </v>
      </c>
      <c r="Q11" s="91" t="str">
        <f>Ac!K14</f>
        <v xml:space="preserve">  </v>
      </c>
      <c r="R11" s="91" t="str">
        <f>Ad!K14</f>
        <v xml:space="preserve">  </v>
      </c>
      <c r="S11" s="91" t="str">
        <f>'A2'!K14</f>
        <v xml:space="preserve">  </v>
      </c>
      <c r="T11" s="91" t="str">
        <f>'A3'!K14</f>
        <v xml:space="preserve">  </v>
      </c>
      <c r="U11" s="91" t="str">
        <f>'A4'!K14</f>
        <v xml:space="preserve">  </v>
      </c>
      <c r="V11" s="91" t="str">
        <f>'A5'!K14</f>
        <v xml:space="preserve">  </v>
      </c>
      <c r="W11" s="91" t="str">
        <f>'A6'!K14</f>
        <v xml:space="preserve">  </v>
      </c>
      <c r="X11" s="91" t="str">
        <f>'A7'!K14</f>
        <v xml:space="preserve">  </v>
      </c>
      <c r="Y11" s="91" t="str">
        <f>'B1'!K14</f>
        <v xml:space="preserve">  </v>
      </c>
      <c r="Z11" s="91" t="str">
        <f>'B2'!K14</f>
        <v xml:space="preserve">  </v>
      </c>
      <c r="AA11" s="91" t="str">
        <f>'B3'!K14</f>
        <v xml:space="preserve">  </v>
      </c>
      <c r="AB11" s="91" t="str">
        <f>'C1'!K14</f>
        <v xml:space="preserve">  </v>
      </c>
      <c r="AC11" s="91" t="str">
        <f>'C2'!K14</f>
        <v xml:space="preserve">  </v>
      </c>
      <c r="AD11" s="91" t="str">
        <f>'C3'!K14</f>
        <v xml:space="preserve">  </v>
      </c>
      <c r="AE11" s="91" t="str">
        <f>'C4'!K14</f>
        <v xml:space="preserve">  </v>
      </c>
      <c r="AF11" s="101" t="str">
        <f t="shared" si="6"/>
        <v xml:space="preserve">  </v>
      </c>
      <c r="AG11" s="104" t="str">
        <f>IF('I NILAI SEKOLAH'!D10="","", 'I NILAI SEKOLAH'!D10)</f>
        <v/>
      </c>
      <c r="AH11" s="104" t="str">
        <f>IF('I NILAI SEKOLAH'!E10="","", 'I NILAI SEKOLAH'!E10)</f>
        <v/>
      </c>
      <c r="AI11" s="104" t="str">
        <f>IF('I NILAI SEKOLAH'!F10="","", 'I NILAI SEKOLAH'!F10)</f>
        <v/>
      </c>
      <c r="AJ11" s="104" t="str">
        <f>IF('I NILAI SEKOLAH'!G10="","", 'I NILAI SEKOLAH'!G10)</f>
        <v/>
      </c>
      <c r="AK11" s="104" t="str">
        <f>IF('I NILAI SEKOLAH'!H10="","", 'I NILAI SEKOLAH'!H10)</f>
        <v/>
      </c>
      <c r="AL11" s="104" t="str">
        <f>IF('I NILAI SEKOLAH'!I10="","", 'I NILAI SEKOLAH'!I10)</f>
        <v/>
      </c>
      <c r="AM11" s="104" t="str">
        <f>IF('I NILAI SEKOLAH'!J10="","", 'I NILAI SEKOLAH'!J10)</f>
        <v/>
      </c>
      <c r="AN11" s="104" t="str">
        <f>IF('I NILAI SEKOLAH'!K10="","", 'I NILAI SEKOLAH'!K10)</f>
        <v/>
      </c>
      <c r="AO11" s="104" t="str">
        <f>IF('I NILAI SEKOLAH'!L10="","", 'I NILAI SEKOLAH'!L10)</f>
        <v/>
      </c>
      <c r="AP11" s="104" t="str">
        <f>IF('I NILAI SEKOLAH'!M10="","", 'I NILAI SEKOLAH'!M10)</f>
        <v/>
      </c>
      <c r="AQ11" s="104" t="str">
        <f>IF('I NILAI SEKOLAH'!N10="","", 'I NILAI SEKOLAH'!N10)</f>
        <v/>
      </c>
      <c r="AR11" s="104" t="str">
        <f>IF('I NILAI SEKOLAH'!O10="","", 'I NILAI SEKOLAH'!O10)</f>
        <v/>
      </c>
      <c r="AS11" s="104" t="str">
        <f>IF('I NILAI SEKOLAH'!P10="","", 'I NILAI SEKOLAH'!P10)</f>
        <v/>
      </c>
      <c r="AT11" s="104" t="str">
        <f>IF('I NILAI SEKOLAH'!Q10="","", 'I NILAI SEKOLAH'!Q10)</f>
        <v/>
      </c>
      <c r="AU11" s="104" t="str">
        <f>IF('I NILAI SEKOLAH'!R10="","", 'I NILAI SEKOLAH'!R10)</f>
        <v/>
      </c>
      <c r="AV11" s="104" t="str">
        <f>IF('I NILAI SEKOLAH'!S10="","", 'I NILAI SEKOLAH'!S10)</f>
        <v/>
      </c>
      <c r="AW11" s="104" t="str">
        <f>IF('I NILAI SEKOLAH'!T10="","", 'I NILAI SEKOLAH'!T10)</f>
        <v/>
      </c>
      <c r="AX11" s="105" t="str">
        <f t="shared" si="3"/>
        <v xml:space="preserve">  </v>
      </c>
      <c r="AY11" s="66"/>
    </row>
    <row r="12" spans="1:51" ht="15.75" customHeight="1" x14ac:dyDescent="0.25">
      <c r="A12" s="90" t="str">
        <f>IF(BIODATA!A10="","", BIODATA!A10)</f>
        <v/>
      </c>
      <c r="B12" s="88" t="str">
        <f>IF(BIODATA!C10="","", BIODATA!C10)</f>
        <v/>
      </c>
      <c r="C12" s="88" t="str">
        <f>IF(BIODATA!D10="","", BIODATA!D10)</f>
        <v/>
      </c>
      <c r="D12" s="107" t="str">
        <f>IF(BIODATA!E10="","", BIODATA!E10)</f>
        <v/>
      </c>
      <c r="E12" s="88" t="str">
        <f>IF(BIODATA!H10="","", BIODATA!H10)</f>
        <v/>
      </c>
      <c r="F12" s="106" t="str">
        <f>IF('I NILAI UN'!E12="","",'I NILAI UN'!E12)</f>
        <v/>
      </c>
      <c r="G12" s="106" t="str">
        <f>IF('I NILAI UN'!F12="","",'I NILAI UN'!F12)</f>
        <v/>
      </c>
      <c r="H12" s="106" t="str">
        <f>IF('I NILAI UN'!G12="","",'I NILAI UN'!G12)</f>
        <v/>
      </c>
      <c r="I12" s="106" t="str">
        <f>IF('I NILAI UN'!H12="","",'I NILAI UN'!H12)</f>
        <v/>
      </c>
      <c r="J12" s="89">
        <f t="shared" si="4"/>
        <v>0</v>
      </c>
      <c r="K12" s="108" t="str">
        <f t="shared" si="5"/>
        <v/>
      </c>
      <c r="L12" s="108" t="str">
        <f t="shared" si="0"/>
        <v/>
      </c>
      <c r="M12" s="108" t="str">
        <f t="shared" si="1"/>
        <v/>
      </c>
      <c r="N12" s="108" t="str">
        <f t="shared" si="2"/>
        <v/>
      </c>
      <c r="O12" s="91" t="str">
        <f>Aa!K14</f>
        <v xml:space="preserve">  </v>
      </c>
      <c r="P12" s="91" t="str">
        <f>Ab!K15</f>
        <v xml:space="preserve">  </v>
      </c>
      <c r="Q12" s="91" t="str">
        <f>Ac!K15</f>
        <v xml:space="preserve">  </v>
      </c>
      <c r="R12" s="91" t="str">
        <f>Ad!K15</f>
        <v xml:space="preserve">  </v>
      </c>
      <c r="S12" s="91" t="str">
        <f>'A2'!K15</f>
        <v xml:space="preserve">  </v>
      </c>
      <c r="T12" s="91" t="str">
        <f>'A3'!K15</f>
        <v xml:space="preserve">  </v>
      </c>
      <c r="U12" s="91" t="str">
        <f>'A4'!K15</f>
        <v xml:space="preserve">  </v>
      </c>
      <c r="V12" s="91" t="str">
        <f>'A5'!K15</f>
        <v xml:space="preserve">  </v>
      </c>
      <c r="W12" s="91" t="str">
        <f>'A6'!K15</f>
        <v xml:space="preserve">  </v>
      </c>
      <c r="X12" s="91" t="str">
        <f>'A7'!K15</f>
        <v xml:space="preserve">  </v>
      </c>
      <c r="Y12" s="91" t="str">
        <f>'B1'!K15</f>
        <v xml:space="preserve">  </v>
      </c>
      <c r="Z12" s="91" t="str">
        <f>'B2'!K15</f>
        <v xml:space="preserve">  </v>
      </c>
      <c r="AA12" s="91" t="str">
        <f>'B3'!K15</f>
        <v xml:space="preserve">  </v>
      </c>
      <c r="AB12" s="91" t="str">
        <f>'C1'!K15</f>
        <v xml:space="preserve">  </v>
      </c>
      <c r="AC12" s="91" t="str">
        <f>'C2'!K15</f>
        <v xml:space="preserve">  </v>
      </c>
      <c r="AD12" s="91" t="str">
        <f>'C3'!K15</f>
        <v xml:space="preserve">  </v>
      </c>
      <c r="AE12" s="91" t="str">
        <f>'C4'!K15</f>
        <v xml:space="preserve">  </v>
      </c>
      <c r="AF12" s="101" t="str">
        <f t="shared" si="6"/>
        <v xml:space="preserve">  </v>
      </c>
      <c r="AG12" s="104" t="str">
        <f>IF('I NILAI SEKOLAH'!D11="","", 'I NILAI SEKOLAH'!D11)</f>
        <v/>
      </c>
      <c r="AH12" s="104" t="str">
        <f>IF('I NILAI SEKOLAH'!E11="","", 'I NILAI SEKOLAH'!E11)</f>
        <v/>
      </c>
      <c r="AI12" s="104" t="str">
        <f>IF('I NILAI SEKOLAH'!F11="","", 'I NILAI SEKOLAH'!F11)</f>
        <v/>
      </c>
      <c r="AJ12" s="104" t="str">
        <f>IF('I NILAI SEKOLAH'!G11="","", 'I NILAI SEKOLAH'!G11)</f>
        <v/>
      </c>
      <c r="AK12" s="104" t="str">
        <f>IF('I NILAI SEKOLAH'!H11="","", 'I NILAI SEKOLAH'!H11)</f>
        <v/>
      </c>
      <c r="AL12" s="104" t="str">
        <f>IF('I NILAI SEKOLAH'!I11="","", 'I NILAI SEKOLAH'!I11)</f>
        <v/>
      </c>
      <c r="AM12" s="104" t="str">
        <f>IF('I NILAI SEKOLAH'!J11="","", 'I NILAI SEKOLAH'!J11)</f>
        <v/>
      </c>
      <c r="AN12" s="104" t="str">
        <f>IF('I NILAI SEKOLAH'!K11="","", 'I NILAI SEKOLAH'!K11)</f>
        <v/>
      </c>
      <c r="AO12" s="104" t="str">
        <f>IF('I NILAI SEKOLAH'!L11="","", 'I NILAI SEKOLAH'!L11)</f>
        <v/>
      </c>
      <c r="AP12" s="104" t="str">
        <f>IF('I NILAI SEKOLAH'!M11="","", 'I NILAI SEKOLAH'!M11)</f>
        <v/>
      </c>
      <c r="AQ12" s="104" t="str">
        <f>IF('I NILAI SEKOLAH'!N11="","", 'I NILAI SEKOLAH'!N11)</f>
        <v/>
      </c>
      <c r="AR12" s="104" t="str">
        <f>IF('I NILAI SEKOLAH'!O11="","", 'I NILAI SEKOLAH'!O11)</f>
        <v/>
      </c>
      <c r="AS12" s="104" t="str">
        <f>IF('I NILAI SEKOLAH'!P11="","", 'I NILAI SEKOLAH'!P11)</f>
        <v/>
      </c>
      <c r="AT12" s="104" t="str">
        <f>IF('I NILAI SEKOLAH'!Q11="","", 'I NILAI SEKOLAH'!Q11)</f>
        <v/>
      </c>
      <c r="AU12" s="104" t="str">
        <f>IF('I NILAI SEKOLAH'!R11="","", 'I NILAI SEKOLAH'!R11)</f>
        <v/>
      </c>
      <c r="AV12" s="104" t="str">
        <f>IF('I NILAI SEKOLAH'!S11="","", 'I NILAI SEKOLAH'!S11)</f>
        <v/>
      </c>
      <c r="AW12" s="104" t="str">
        <f>IF('I NILAI SEKOLAH'!T11="","", 'I NILAI SEKOLAH'!T11)</f>
        <v/>
      </c>
      <c r="AX12" s="105" t="str">
        <f t="shared" si="3"/>
        <v xml:space="preserve">  </v>
      </c>
      <c r="AY12" s="66"/>
    </row>
    <row r="13" spans="1:51" ht="15.75" customHeight="1" x14ac:dyDescent="0.25">
      <c r="A13" s="90" t="str">
        <f>IF(BIODATA!A11="","", BIODATA!A11)</f>
        <v/>
      </c>
      <c r="B13" s="88" t="str">
        <f>IF(BIODATA!C11="","", BIODATA!C11)</f>
        <v/>
      </c>
      <c r="C13" s="88" t="str">
        <f>IF(BIODATA!D11="","", BIODATA!D11)</f>
        <v/>
      </c>
      <c r="D13" s="107" t="str">
        <f>IF(BIODATA!E11="","", BIODATA!E11)</f>
        <v/>
      </c>
      <c r="E13" s="88" t="str">
        <f>IF(BIODATA!H11="","", BIODATA!H11)</f>
        <v/>
      </c>
      <c r="F13" s="106" t="str">
        <f>IF('I NILAI UN'!E13="","",'I NILAI UN'!E13)</f>
        <v/>
      </c>
      <c r="G13" s="106" t="str">
        <f>IF('I NILAI UN'!F13="","",'I NILAI UN'!F13)</f>
        <v/>
      </c>
      <c r="H13" s="106" t="str">
        <f>IF('I NILAI UN'!G13="","",'I NILAI UN'!G13)</f>
        <v/>
      </c>
      <c r="I13" s="106" t="str">
        <f>IF('I NILAI UN'!H13="","",'I NILAI UN'!H13)</f>
        <v/>
      </c>
      <c r="J13" s="89">
        <f t="shared" si="4"/>
        <v>0</v>
      </c>
      <c r="K13" s="108" t="str">
        <f>IF(F13="","",IF(F13&gt;=85.1,"Sangat Baik",IF(F13&gt;=70.1,"Baik",IF(F13&gt;=55.1,"Cukup","Kurang"))))</f>
        <v/>
      </c>
      <c r="L13" s="108" t="str">
        <f t="shared" si="0"/>
        <v/>
      </c>
      <c r="M13" s="108" t="str">
        <f t="shared" si="1"/>
        <v/>
      </c>
      <c r="N13" s="108" t="str">
        <f t="shared" si="2"/>
        <v/>
      </c>
      <c r="O13" s="91" t="str">
        <f>Aa!K15</f>
        <v xml:space="preserve">  </v>
      </c>
      <c r="P13" s="91" t="str">
        <f>Ab!K16</f>
        <v xml:space="preserve">  </v>
      </c>
      <c r="Q13" s="91" t="str">
        <f>Ac!K16</f>
        <v xml:space="preserve">  </v>
      </c>
      <c r="R13" s="91" t="str">
        <f>Ad!K16</f>
        <v xml:space="preserve">  </v>
      </c>
      <c r="S13" s="91" t="str">
        <f>'A2'!K16</f>
        <v xml:space="preserve">  </v>
      </c>
      <c r="T13" s="91" t="str">
        <f>'A3'!K16</f>
        <v xml:space="preserve">  </v>
      </c>
      <c r="U13" s="91" t="str">
        <f>'A4'!K16</f>
        <v xml:space="preserve">  </v>
      </c>
      <c r="V13" s="91" t="str">
        <f>'A5'!K16</f>
        <v xml:space="preserve">  </v>
      </c>
      <c r="W13" s="91" t="str">
        <f>'A6'!K16</f>
        <v xml:space="preserve">  </v>
      </c>
      <c r="X13" s="91" t="str">
        <f>'A7'!K16</f>
        <v xml:space="preserve">  </v>
      </c>
      <c r="Y13" s="91" t="str">
        <f>'B1'!K16</f>
        <v xml:space="preserve">  </v>
      </c>
      <c r="Z13" s="91" t="str">
        <f>'B2'!K16</f>
        <v xml:space="preserve">  </v>
      </c>
      <c r="AA13" s="91" t="str">
        <f>'B3'!K16</f>
        <v xml:space="preserve">  </v>
      </c>
      <c r="AB13" s="91" t="str">
        <f>'C1'!K16</f>
        <v xml:space="preserve">  </v>
      </c>
      <c r="AC13" s="91" t="str">
        <f>'C2'!K16</f>
        <v xml:space="preserve">  </v>
      </c>
      <c r="AD13" s="91" t="str">
        <f>'C3'!K16</f>
        <v xml:space="preserve">  </v>
      </c>
      <c r="AE13" s="91" t="str">
        <f>'C4'!K16</f>
        <v xml:space="preserve">  </v>
      </c>
      <c r="AF13" s="101" t="str">
        <f t="shared" si="6"/>
        <v xml:space="preserve">  </v>
      </c>
      <c r="AG13" s="104" t="str">
        <f>IF('I NILAI SEKOLAH'!D12="","", 'I NILAI SEKOLAH'!D12)</f>
        <v/>
      </c>
      <c r="AH13" s="104" t="str">
        <f>IF('I NILAI SEKOLAH'!E12="","", 'I NILAI SEKOLAH'!E12)</f>
        <v/>
      </c>
      <c r="AI13" s="104" t="str">
        <f>IF('I NILAI SEKOLAH'!F12="","", 'I NILAI SEKOLAH'!F12)</f>
        <v/>
      </c>
      <c r="AJ13" s="104" t="str">
        <f>IF('I NILAI SEKOLAH'!G12="","", 'I NILAI SEKOLAH'!G12)</f>
        <v/>
      </c>
      <c r="AK13" s="104" t="str">
        <f>IF('I NILAI SEKOLAH'!H12="","", 'I NILAI SEKOLAH'!H12)</f>
        <v/>
      </c>
      <c r="AL13" s="104" t="str">
        <f>IF('I NILAI SEKOLAH'!I12="","", 'I NILAI SEKOLAH'!I12)</f>
        <v/>
      </c>
      <c r="AM13" s="104" t="str">
        <f>IF('I NILAI SEKOLAH'!J12="","", 'I NILAI SEKOLAH'!J12)</f>
        <v/>
      </c>
      <c r="AN13" s="104" t="str">
        <f>IF('I NILAI SEKOLAH'!K12="","", 'I NILAI SEKOLAH'!K12)</f>
        <v/>
      </c>
      <c r="AO13" s="104" t="str">
        <f>IF('I NILAI SEKOLAH'!L12="","", 'I NILAI SEKOLAH'!L12)</f>
        <v/>
      </c>
      <c r="AP13" s="104" t="str">
        <f>IF('I NILAI SEKOLAH'!M12="","", 'I NILAI SEKOLAH'!M12)</f>
        <v/>
      </c>
      <c r="AQ13" s="104" t="str">
        <f>IF('I NILAI SEKOLAH'!N12="","", 'I NILAI SEKOLAH'!N12)</f>
        <v/>
      </c>
      <c r="AR13" s="104" t="str">
        <f>IF('I NILAI SEKOLAH'!O12="","", 'I NILAI SEKOLAH'!O12)</f>
        <v/>
      </c>
      <c r="AS13" s="104" t="str">
        <f>IF('I NILAI SEKOLAH'!P12="","", 'I NILAI SEKOLAH'!P12)</f>
        <v/>
      </c>
      <c r="AT13" s="104" t="str">
        <f>IF('I NILAI SEKOLAH'!Q12="","", 'I NILAI SEKOLAH'!Q12)</f>
        <v/>
      </c>
      <c r="AU13" s="104" t="str">
        <f>IF('I NILAI SEKOLAH'!R12="","", 'I NILAI SEKOLAH'!R12)</f>
        <v/>
      </c>
      <c r="AV13" s="104" t="str">
        <f>IF('I NILAI SEKOLAH'!S12="","", 'I NILAI SEKOLAH'!S12)</f>
        <v/>
      </c>
      <c r="AW13" s="104" t="str">
        <f>IF('I NILAI SEKOLAH'!T12="","", 'I NILAI SEKOLAH'!T12)</f>
        <v/>
      </c>
      <c r="AX13" s="105" t="str">
        <f t="shared" si="3"/>
        <v xml:space="preserve">  </v>
      </c>
      <c r="AY13" s="66"/>
    </row>
    <row r="14" spans="1:51" ht="15.75" customHeight="1" x14ac:dyDescent="0.25">
      <c r="A14" s="90" t="str">
        <f>IF(BIODATA!A12="","", BIODATA!A12)</f>
        <v/>
      </c>
      <c r="B14" s="88" t="str">
        <f>IF(BIODATA!C12="","", BIODATA!C12)</f>
        <v/>
      </c>
      <c r="C14" s="88" t="str">
        <f>IF(BIODATA!D12="","", BIODATA!D12)</f>
        <v/>
      </c>
      <c r="D14" s="107" t="str">
        <f>IF(BIODATA!E12="","", BIODATA!E12)</f>
        <v/>
      </c>
      <c r="E14" s="88" t="str">
        <f>IF(BIODATA!H12="","", BIODATA!H12)</f>
        <v/>
      </c>
      <c r="F14" s="106" t="str">
        <f>IF('I NILAI UN'!E14="","",'I NILAI UN'!E14)</f>
        <v/>
      </c>
      <c r="G14" s="106" t="str">
        <f>IF('I NILAI UN'!F14="","",'I NILAI UN'!F14)</f>
        <v/>
      </c>
      <c r="H14" s="106" t="str">
        <f>IF('I NILAI UN'!G14="","",'I NILAI UN'!G14)</f>
        <v/>
      </c>
      <c r="I14" s="106" t="str">
        <f>IF('I NILAI UN'!H14="","",'I NILAI UN'!H14)</f>
        <v/>
      </c>
      <c r="J14" s="89">
        <f t="shared" si="4"/>
        <v>0</v>
      </c>
      <c r="K14" s="108" t="str">
        <f t="shared" ref="K14:K77" si="7">IF(F14="","",IF(F14&gt;=85.1,"Sangat Baik",IF(F14&gt;=70.1,"Baik",IF(F14&gt;=55.1,"Cukup","Kurang"))))</f>
        <v/>
      </c>
      <c r="L14" s="108" t="str">
        <f t="shared" si="0"/>
        <v/>
      </c>
      <c r="M14" s="108" t="str">
        <f t="shared" si="1"/>
        <v/>
      </c>
      <c r="N14" s="108" t="str">
        <f t="shared" si="2"/>
        <v/>
      </c>
      <c r="O14" s="91" t="str">
        <f>Aa!K16</f>
        <v xml:space="preserve">  </v>
      </c>
      <c r="P14" s="91" t="str">
        <f>Ab!K17</f>
        <v xml:space="preserve">  </v>
      </c>
      <c r="Q14" s="91" t="str">
        <f>Ac!K17</f>
        <v xml:space="preserve">  </v>
      </c>
      <c r="R14" s="91" t="str">
        <f>Ad!K17</f>
        <v xml:space="preserve">  </v>
      </c>
      <c r="S14" s="91" t="str">
        <f>'A2'!K17</f>
        <v xml:space="preserve">  </v>
      </c>
      <c r="T14" s="91" t="str">
        <f>'A3'!K17</f>
        <v xml:space="preserve">  </v>
      </c>
      <c r="U14" s="91" t="str">
        <f>'A4'!K17</f>
        <v xml:space="preserve">  </v>
      </c>
      <c r="V14" s="91" t="str">
        <f>'A5'!K17</f>
        <v xml:space="preserve">  </v>
      </c>
      <c r="W14" s="91" t="str">
        <f>'A6'!K17</f>
        <v xml:space="preserve">  </v>
      </c>
      <c r="X14" s="91" t="str">
        <f>'A7'!K17</f>
        <v xml:space="preserve">  </v>
      </c>
      <c r="Y14" s="91" t="str">
        <f>'B1'!K17</f>
        <v xml:space="preserve">  </v>
      </c>
      <c r="Z14" s="91" t="str">
        <f>'B2'!K17</f>
        <v xml:space="preserve">  </v>
      </c>
      <c r="AA14" s="91" t="str">
        <f>'B3'!K17</f>
        <v xml:space="preserve">  </v>
      </c>
      <c r="AB14" s="91" t="str">
        <f>'C1'!K17</f>
        <v xml:space="preserve">  </v>
      </c>
      <c r="AC14" s="91" t="str">
        <f>'C2'!K17</f>
        <v xml:space="preserve">  </v>
      </c>
      <c r="AD14" s="91" t="str">
        <f>'C3'!K17</f>
        <v xml:space="preserve">  </v>
      </c>
      <c r="AE14" s="91" t="str">
        <f>'C4'!K17</f>
        <v xml:space="preserve">  </v>
      </c>
      <c r="AF14" s="101" t="str">
        <f t="shared" si="6"/>
        <v xml:space="preserve">  </v>
      </c>
      <c r="AG14" s="104" t="str">
        <f>IF('I NILAI SEKOLAH'!D13="","", 'I NILAI SEKOLAH'!D13)</f>
        <v/>
      </c>
      <c r="AH14" s="104" t="str">
        <f>IF('I NILAI SEKOLAH'!E13="","", 'I NILAI SEKOLAH'!E13)</f>
        <v/>
      </c>
      <c r="AI14" s="104" t="str">
        <f>IF('I NILAI SEKOLAH'!F13="","", 'I NILAI SEKOLAH'!F13)</f>
        <v/>
      </c>
      <c r="AJ14" s="104" t="str">
        <f>IF('I NILAI SEKOLAH'!G13="","", 'I NILAI SEKOLAH'!G13)</f>
        <v/>
      </c>
      <c r="AK14" s="104" t="str">
        <f>IF('I NILAI SEKOLAH'!H13="","", 'I NILAI SEKOLAH'!H13)</f>
        <v/>
      </c>
      <c r="AL14" s="104" t="str">
        <f>IF('I NILAI SEKOLAH'!I13="","", 'I NILAI SEKOLAH'!I13)</f>
        <v/>
      </c>
      <c r="AM14" s="104" t="str">
        <f>IF('I NILAI SEKOLAH'!J13="","", 'I NILAI SEKOLAH'!J13)</f>
        <v/>
      </c>
      <c r="AN14" s="104" t="str">
        <f>IF('I NILAI SEKOLAH'!K13="","", 'I NILAI SEKOLAH'!K13)</f>
        <v/>
      </c>
      <c r="AO14" s="104" t="str">
        <f>IF('I NILAI SEKOLAH'!L13="","", 'I NILAI SEKOLAH'!L13)</f>
        <v/>
      </c>
      <c r="AP14" s="104" t="str">
        <f>IF('I NILAI SEKOLAH'!M13="","", 'I NILAI SEKOLAH'!M13)</f>
        <v/>
      </c>
      <c r="AQ14" s="104" t="str">
        <f>IF('I NILAI SEKOLAH'!N13="","", 'I NILAI SEKOLAH'!N13)</f>
        <v/>
      </c>
      <c r="AR14" s="104" t="str">
        <f>IF('I NILAI SEKOLAH'!O13="","", 'I NILAI SEKOLAH'!O13)</f>
        <v/>
      </c>
      <c r="AS14" s="104" t="str">
        <f>IF('I NILAI SEKOLAH'!P13="","", 'I NILAI SEKOLAH'!P13)</f>
        <v/>
      </c>
      <c r="AT14" s="104" t="str">
        <f>IF('I NILAI SEKOLAH'!Q13="","", 'I NILAI SEKOLAH'!Q13)</f>
        <v/>
      </c>
      <c r="AU14" s="104" t="str">
        <f>IF('I NILAI SEKOLAH'!R13="","", 'I NILAI SEKOLAH'!R13)</f>
        <v/>
      </c>
      <c r="AV14" s="104" t="str">
        <f>IF('I NILAI SEKOLAH'!S13="","", 'I NILAI SEKOLAH'!S13)</f>
        <v/>
      </c>
      <c r="AW14" s="104" t="str">
        <f>IF('I NILAI SEKOLAH'!T13="","", 'I NILAI SEKOLAH'!T13)</f>
        <v/>
      </c>
      <c r="AX14" s="105" t="str">
        <f t="shared" si="3"/>
        <v xml:space="preserve">  </v>
      </c>
      <c r="AY14" s="66"/>
    </row>
    <row r="15" spans="1:51" ht="15.75" customHeight="1" x14ac:dyDescent="0.25">
      <c r="A15" s="90" t="str">
        <f>IF(BIODATA!A13="","", BIODATA!A13)</f>
        <v/>
      </c>
      <c r="B15" s="88" t="str">
        <f>IF(BIODATA!C13="","", BIODATA!C13)</f>
        <v/>
      </c>
      <c r="C15" s="88" t="str">
        <f>IF(BIODATA!D13="","", BIODATA!D13)</f>
        <v/>
      </c>
      <c r="D15" s="107" t="str">
        <f>IF(BIODATA!E13="","", BIODATA!E13)</f>
        <v/>
      </c>
      <c r="E15" s="88" t="str">
        <f>IF(BIODATA!H13="","", BIODATA!H13)</f>
        <v/>
      </c>
      <c r="F15" s="106" t="str">
        <f>IF('I NILAI UN'!E15="","",'I NILAI UN'!E15)</f>
        <v/>
      </c>
      <c r="G15" s="106" t="str">
        <f>IF('I NILAI UN'!F15="","",'I NILAI UN'!F15)</f>
        <v/>
      </c>
      <c r="H15" s="106" t="str">
        <f>IF('I NILAI UN'!G15="","",'I NILAI UN'!G15)</f>
        <v/>
      </c>
      <c r="I15" s="106" t="str">
        <f>IF('I NILAI UN'!H15="","",'I NILAI UN'!H15)</f>
        <v/>
      </c>
      <c r="J15" s="89">
        <f t="shared" si="4"/>
        <v>0</v>
      </c>
      <c r="K15" s="108" t="str">
        <f t="shared" si="7"/>
        <v/>
      </c>
      <c r="L15" s="108" t="str">
        <f t="shared" si="0"/>
        <v/>
      </c>
      <c r="M15" s="108" t="str">
        <f t="shared" si="1"/>
        <v/>
      </c>
      <c r="N15" s="108" t="str">
        <f t="shared" si="2"/>
        <v/>
      </c>
      <c r="O15" s="91" t="str">
        <f>Aa!K17</f>
        <v xml:space="preserve">  </v>
      </c>
      <c r="P15" s="91" t="str">
        <f>Ab!K18</f>
        <v xml:space="preserve">  </v>
      </c>
      <c r="Q15" s="91" t="str">
        <f>Ac!K18</f>
        <v xml:space="preserve">  </v>
      </c>
      <c r="R15" s="91" t="str">
        <f>Ad!K18</f>
        <v xml:space="preserve">  </v>
      </c>
      <c r="S15" s="91" t="str">
        <f>'A2'!K18</f>
        <v xml:space="preserve">  </v>
      </c>
      <c r="T15" s="91" t="str">
        <f>'A3'!K18</f>
        <v xml:space="preserve">  </v>
      </c>
      <c r="U15" s="91" t="str">
        <f>'A4'!K18</f>
        <v xml:space="preserve">  </v>
      </c>
      <c r="V15" s="91" t="str">
        <f>'A5'!K18</f>
        <v xml:space="preserve">  </v>
      </c>
      <c r="W15" s="91" t="str">
        <f>'A6'!K18</f>
        <v xml:space="preserve">  </v>
      </c>
      <c r="X15" s="91" t="str">
        <f>'A7'!K18</f>
        <v xml:space="preserve">  </v>
      </c>
      <c r="Y15" s="91" t="str">
        <f>'B1'!K18</f>
        <v xml:space="preserve">  </v>
      </c>
      <c r="Z15" s="91" t="str">
        <f>'B2'!K18</f>
        <v xml:space="preserve">  </v>
      </c>
      <c r="AA15" s="91" t="str">
        <f>'B3'!K18</f>
        <v xml:space="preserve">  </v>
      </c>
      <c r="AB15" s="91" t="str">
        <f>'C1'!K18</f>
        <v xml:space="preserve">  </v>
      </c>
      <c r="AC15" s="91" t="str">
        <f>'C2'!K18</f>
        <v xml:space="preserve">  </v>
      </c>
      <c r="AD15" s="91" t="str">
        <f>'C3'!K18</f>
        <v xml:space="preserve">  </v>
      </c>
      <c r="AE15" s="91" t="str">
        <f>'C4'!K18</f>
        <v xml:space="preserve">  </v>
      </c>
      <c r="AF15" s="101" t="str">
        <f t="shared" si="6"/>
        <v xml:space="preserve">  </v>
      </c>
      <c r="AG15" s="104" t="str">
        <f>IF('I NILAI SEKOLAH'!D14="","", 'I NILAI SEKOLAH'!D14)</f>
        <v/>
      </c>
      <c r="AH15" s="104" t="str">
        <f>IF('I NILAI SEKOLAH'!E14="","", 'I NILAI SEKOLAH'!E14)</f>
        <v/>
      </c>
      <c r="AI15" s="104" t="str">
        <f>IF('I NILAI SEKOLAH'!F14="","", 'I NILAI SEKOLAH'!F14)</f>
        <v/>
      </c>
      <c r="AJ15" s="104" t="str">
        <f>IF('I NILAI SEKOLAH'!G14="","", 'I NILAI SEKOLAH'!G14)</f>
        <v/>
      </c>
      <c r="AK15" s="104" t="str">
        <f>IF('I NILAI SEKOLAH'!H14="","", 'I NILAI SEKOLAH'!H14)</f>
        <v/>
      </c>
      <c r="AL15" s="104" t="str">
        <f>IF('I NILAI SEKOLAH'!I14="","", 'I NILAI SEKOLAH'!I14)</f>
        <v/>
      </c>
      <c r="AM15" s="104" t="str">
        <f>IF('I NILAI SEKOLAH'!J14="","", 'I NILAI SEKOLAH'!J14)</f>
        <v/>
      </c>
      <c r="AN15" s="104" t="str">
        <f>IF('I NILAI SEKOLAH'!K14="","", 'I NILAI SEKOLAH'!K14)</f>
        <v/>
      </c>
      <c r="AO15" s="104" t="str">
        <f>IF('I NILAI SEKOLAH'!L14="","", 'I NILAI SEKOLAH'!L14)</f>
        <v/>
      </c>
      <c r="AP15" s="104" t="str">
        <f>IF('I NILAI SEKOLAH'!M14="","", 'I NILAI SEKOLAH'!M14)</f>
        <v/>
      </c>
      <c r="AQ15" s="104" t="str">
        <f>IF('I NILAI SEKOLAH'!N14="","", 'I NILAI SEKOLAH'!N14)</f>
        <v/>
      </c>
      <c r="AR15" s="104" t="str">
        <f>IF('I NILAI SEKOLAH'!O14="","", 'I NILAI SEKOLAH'!O14)</f>
        <v/>
      </c>
      <c r="AS15" s="104" t="str">
        <f>IF('I NILAI SEKOLAH'!P14="","", 'I NILAI SEKOLAH'!P14)</f>
        <v/>
      </c>
      <c r="AT15" s="104" t="str">
        <f>IF('I NILAI SEKOLAH'!Q14="","", 'I NILAI SEKOLAH'!Q14)</f>
        <v/>
      </c>
      <c r="AU15" s="104" t="str">
        <f>IF('I NILAI SEKOLAH'!R14="","", 'I NILAI SEKOLAH'!R14)</f>
        <v/>
      </c>
      <c r="AV15" s="104" t="str">
        <f>IF('I NILAI SEKOLAH'!S14="","", 'I NILAI SEKOLAH'!S14)</f>
        <v/>
      </c>
      <c r="AW15" s="104" t="str">
        <f>IF('I NILAI SEKOLAH'!T14="","", 'I NILAI SEKOLAH'!T14)</f>
        <v/>
      </c>
      <c r="AX15" s="105" t="str">
        <f t="shared" si="3"/>
        <v xml:space="preserve">  </v>
      </c>
      <c r="AY15" s="66"/>
    </row>
    <row r="16" spans="1:51" ht="15.75" customHeight="1" x14ac:dyDescent="0.25">
      <c r="A16" s="90" t="str">
        <f>IF(BIODATA!A14="","", BIODATA!A14)</f>
        <v/>
      </c>
      <c r="B16" s="88" t="str">
        <f>IF(BIODATA!C14="","", BIODATA!C14)</f>
        <v/>
      </c>
      <c r="C16" s="88" t="str">
        <f>IF(BIODATA!D14="","", BIODATA!D14)</f>
        <v/>
      </c>
      <c r="D16" s="107" t="str">
        <f>IF(BIODATA!E14="","", BIODATA!E14)</f>
        <v/>
      </c>
      <c r="E16" s="88" t="str">
        <f>IF(BIODATA!H14="","", BIODATA!H14)</f>
        <v/>
      </c>
      <c r="F16" s="106" t="str">
        <f>IF('I NILAI UN'!E16="","",'I NILAI UN'!E16)</f>
        <v/>
      </c>
      <c r="G16" s="106" t="str">
        <f>IF('I NILAI UN'!F16="","",'I NILAI UN'!F16)</f>
        <v/>
      </c>
      <c r="H16" s="106" t="str">
        <f>IF('I NILAI UN'!G16="","",'I NILAI UN'!G16)</f>
        <v/>
      </c>
      <c r="I16" s="106" t="str">
        <f>IF('I NILAI UN'!H16="","",'I NILAI UN'!H16)</f>
        <v/>
      </c>
      <c r="J16" s="89">
        <f t="shared" si="4"/>
        <v>0</v>
      </c>
      <c r="K16" s="108" t="str">
        <f t="shared" si="7"/>
        <v/>
      </c>
      <c r="L16" s="108" t="str">
        <f t="shared" si="0"/>
        <v/>
      </c>
      <c r="M16" s="108" t="str">
        <f t="shared" si="1"/>
        <v/>
      </c>
      <c r="N16" s="108" t="str">
        <f t="shared" si="2"/>
        <v/>
      </c>
      <c r="O16" s="91" t="str">
        <f>Aa!K18</f>
        <v xml:space="preserve">  </v>
      </c>
      <c r="P16" s="91" t="str">
        <f>Ab!K19</f>
        <v xml:space="preserve">  </v>
      </c>
      <c r="Q16" s="91" t="str">
        <f>Ac!K19</f>
        <v xml:space="preserve">  </v>
      </c>
      <c r="R16" s="91" t="str">
        <f>Ad!K19</f>
        <v xml:space="preserve">  </v>
      </c>
      <c r="S16" s="91" t="str">
        <f>'A2'!K19</f>
        <v xml:space="preserve">  </v>
      </c>
      <c r="T16" s="91" t="str">
        <f>'A3'!K19</f>
        <v xml:space="preserve">  </v>
      </c>
      <c r="U16" s="91" t="str">
        <f>'A4'!K19</f>
        <v xml:space="preserve">  </v>
      </c>
      <c r="V16" s="91" t="str">
        <f>'A5'!K19</f>
        <v xml:space="preserve">  </v>
      </c>
      <c r="W16" s="91" t="str">
        <f>'A6'!K19</f>
        <v xml:space="preserve">  </v>
      </c>
      <c r="X16" s="91" t="str">
        <f>'A7'!K19</f>
        <v xml:space="preserve">  </v>
      </c>
      <c r="Y16" s="91" t="str">
        <f>'B1'!K19</f>
        <v xml:space="preserve">  </v>
      </c>
      <c r="Z16" s="91" t="str">
        <f>'B2'!K19</f>
        <v xml:space="preserve">  </v>
      </c>
      <c r="AA16" s="91" t="str">
        <f>'B3'!K19</f>
        <v xml:space="preserve">  </v>
      </c>
      <c r="AB16" s="91" t="str">
        <f>'C1'!K19</f>
        <v xml:space="preserve">  </v>
      </c>
      <c r="AC16" s="91" t="str">
        <f>'C2'!K19</f>
        <v xml:space="preserve">  </v>
      </c>
      <c r="AD16" s="91" t="str">
        <f>'C3'!K19</f>
        <v xml:space="preserve">  </v>
      </c>
      <c r="AE16" s="91" t="str">
        <f>'C4'!K19</f>
        <v xml:space="preserve">  </v>
      </c>
      <c r="AF16" s="101" t="str">
        <f t="shared" si="6"/>
        <v xml:space="preserve">  </v>
      </c>
      <c r="AG16" s="104" t="str">
        <f>IF('I NILAI SEKOLAH'!D15="","", 'I NILAI SEKOLAH'!D15)</f>
        <v/>
      </c>
      <c r="AH16" s="104" t="str">
        <f>IF('I NILAI SEKOLAH'!E15="","", 'I NILAI SEKOLAH'!E15)</f>
        <v/>
      </c>
      <c r="AI16" s="104" t="str">
        <f>IF('I NILAI SEKOLAH'!F15="","", 'I NILAI SEKOLAH'!F15)</f>
        <v/>
      </c>
      <c r="AJ16" s="104" t="str">
        <f>IF('I NILAI SEKOLAH'!G15="","", 'I NILAI SEKOLAH'!G15)</f>
        <v/>
      </c>
      <c r="AK16" s="104" t="str">
        <f>IF('I NILAI SEKOLAH'!H15="","", 'I NILAI SEKOLAH'!H15)</f>
        <v/>
      </c>
      <c r="AL16" s="104" t="str">
        <f>IF('I NILAI SEKOLAH'!I15="","", 'I NILAI SEKOLAH'!I15)</f>
        <v/>
      </c>
      <c r="AM16" s="104" t="str">
        <f>IF('I NILAI SEKOLAH'!J15="","", 'I NILAI SEKOLAH'!J15)</f>
        <v/>
      </c>
      <c r="AN16" s="104" t="str">
        <f>IF('I NILAI SEKOLAH'!K15="","", 'I NILAI SEKOLAH'!K15)</f>
        <v/>
      </c>
      <c r="AO16" s="104" t="str">
        <f>IF('I NILAI SEKOLAH'!L15="","", 'I NILAI SEKOLAH'!L15)</f>
        <v/>
      </c>
      <c r="AP16" s="104" t="str">
        <f>IF('I NILAI SEKOLAH'!M15="","", 'I NILAI SEKOLAH'!M15)</f>
        <v/>
      </c>
      <c r="AQ16" s="104" t="str">
        <f>IF('I NILAI SEKOLAH'!N15="","", 'I NILAI SEKOLAH'!N15)</f>
        <v/>
      </c>
      <c r="AR16" s="104" t="str">
        <f>IF('I NILAI SEKOLAH'!O15="","", 'I NILAI SEKOLAH'!O15)</f>
        <v/>
      </c>
      <c r="AS16" s="104" t="str">
        <f>IF('I NILAI SEKOLAH'!P15="","", 'I NILAI SEKOLAH'!P15)</f>
        <v/>
      </c>
      <c r="AT16" s="104" t="str">
        <f>IF('I NILAI SEKOLAH'!Q15="","", 'I NILAI SEKOLAH'!Q15)</f>
        <v/>
      </c>
      <c r="AU16" s="104" t="str">
        <f>IF('I NILAI SEKOLAH'!R15="","", 'I NILAI SEKOLAH'!R15)</f>
        <v/>
      </c>
      <c r="AV16" s="104" t="str">
        <f>IF('I NILAI SEKOLAH'!S15="","", 'I NILAI SEKOLAH'!S15)</f>
        <v/>
      </c>
      <c r="AW16" s="104" t="str">
        <f>IF('I NILAI SEKOLAH'!T15="","", 'I NILAI SEKOLAH'!T15)</f>
        <v/>
      </c>
      <c r="AX16" s="105" t="str">
        <f t="shared" si="3"/>
        <v xml:space="preserve">  </v>
      </c>
      <c r="AY16" s="66"/>
    </row>
    <row r="17" spans="1:51" ht="15.75" customHeight="1" x14ac:dyDescent="0.25">
      <c r="A17" s="90" t="str">
        <f>IF(BIODATA!A15="","", BIODATA!A15)</f>
        <v/>
      </c>
      <c r="B17" s="88" t="str">
        <f>IF(BIODATA!C15="","", BIODATA!C15)</f>
        <v/>
      </c>
      <c r="C17" s="88" t="str">
        <f>IF(BIODATA!D15="","", BIODATA!D15)</f>
        <v/>
      </c>
      <c r="D17" s="107" t="str">
        <f>IF(BIODATA!E15="","", BIODATA!E15)</f>
        <v/>
      </c>
      <c r="E17" s="88" t="str">
        <f>IF(BIODATA!H15="","", BIODATA!H15)</f>
        <v/>
      </c>
      <c r="F17" s="106" t="str">
        <f>IF('I NILAI UN'!E17="","",'I NILAI UN'!E17)</f>
        <v/>
      </c>
      <c r="G17" s="106" t="str">
        <f>IF('I NILAI UN'!F17="","",'I NILAI UN'!F17)</f>
        <v/>
      </c>
      <c r="H17" s="106" t="str">
        <f>IF('I NILAI UN'!G17="","",'I NILAI UN'!G17)</f>
        <v/>
      </c>
      <c r="I17" s="106" t="str">
        <f>IF('I NILAI UN'!H17="","",'I NILAI UN'!H17)</f>
        <v/>
      </c>
      <c r="J17" s="89">
        <f t="shared" si="4"/>
        <v>0</v>
      </c>
      <c r="K17" s="108" t="str">
        <f t="shared" si="7"/>
        <v/>
      </c>
      <c r="L17" s="108" t="str">
        <f t="shared" si="0"/>
        <v/>
      </c>
      <c r="M17" s="108" t="str">
        <f t="shared" si="1"/>
        <v/>
      </c>
      <c r="N17" s="108" t="str">
        <f t="shared" si="2"/>
        <v/>
      </c>
      <c r="O17" s="91" t="str">
        <f>Aa!K19</f>
        <v xml:space="preserve">  </v>
      </c>
      <c r="P17" s="91" t="str">
        <f>Ab!K20</f>
        <v xml:space="preserve">  </v>
      </c>
      <c r="Q17" s="91" t="str">
        <f>Ac!K20</f>
        <v xml:space="preserve">  </v>
      </c>
      <c r="R17" s="91" t="str">
        <f>Ad!K20</f>
        <v xml:space="preserve">  </v>
      </c>
      <c r="S17" s="91" t="str">
        <f>'A2'!K20</f>
        <v xml:space="preserve">  </v>
      </c>
      <c r="T17" s="91" t="str">
        <f>'A3'!K20</f>
        <v xml:space="preserve">  </v>
      </c>
      <c r="U17" s="91" t="str">
        <f>'A4'!K20</f>
        <v xml:space="preserve">  </v>
      </c>
      <c r="V17" s="91" t="str">
        <f>'A5'!K20</f>
        <v xml:space="preserve">  </v>
      </c>
      <c r="W17" s="91" t="str">
        <f>'A6'!K20</f>
        <v xml:space="preserve">  </v>
      </c>
      <c r="X17" s="91" t="str">
        <f>'A7'!K20</f>
        <v xml:space="preserve">  </v>
      </c>
      <c r="Y17" s="91" t="str">
        <f>'B1'!K20</f>
        <v xml:space="preserve">  </v>
      </c>
      <c r="Z17" s="91" t="str">
        <f>'B2'!K20</f>
        <v xml:space="preserve">  </v>
      </c>
      <c r="AA17" s="91" t="str">
        <f>'B3'!K20</f>
        <v xml:space="preserve">  </v>
      </c>
      <c r="AB17" s="91" t="str">
        <f>'C1'!K20</f>
        <v xml:space="preserve">  </v>
      </c>
      <c r="AC17" s="91" t="str">
        <f>'C2'!K20</f>
        <v xml:space="preserve">  </v>
      </c>
      <c r="AD17" s="91" t="str">
        <f>'C3'!K20</f>
        <v xml:space="preserve">  </v>
      </c>
      <c r="AE17" s="91" t="str">
        <f>'C4'!K20</f>
        <v xml:space="preserve">  </v>
      </c>
      <c r="AF17" s="101" t="str">
        <f t="shared" si="6"/>
        <v xml:space="preserve">  </v>
      </c>
      <c r="AG17" s="104" t="str">
        <f>IF('I NILAI SEKOLAH'!D16="","", 'I NILAI SEKOLAH'!D16)</f>
        <v/>
      </c>
      <c r="AH17" s="104" t="str">
        <f>IF('I NILAI SEKOLAH'!E16="","", 'I NILAI SEKOLAH'!E16)</f>
        <v/>
      </c>
      <c r="AI17" s="104" t="str">
        <f>IF('I NILAI SEKOLAH'!F16="","", 'I NILAI SEKOLAH'!F16)</f>
        <v/>
      </c>
      <c r="AJ17" s="104" t="str">
        <f>IF('I NILAI SEKOLAH'!G16="","", 'I NILAI SEKOLAH'!G16)</f>
        <v/>
      </c>
      <c r="AK17" s="104" t="str">
        <f>IF('I NILAI SEKOLAH'!H16="","", 'I NILAI SEKOLAH'!H16)</f>
        <v/>
      </c>
      <c r="AL17" s="104" t="str">
        <f>IF('I NILAI SEKOLAH'!I16="","", 'I NILAI SEKOLAH'!I16)</f>
        <v/>
      </c>
      <c r="AM17" s="104" t="str">
        <f>IF('I NILAI SEKOLAH'!J16="","", 'I NILAI SEKOLAH'!J16)</f>
        <v/>
      </c>
      <c r="AN17" s="104" t="str">
        <f>IF('I NILAI SEKOLAH'!K16="","", 'I NILAI SEKOLAH'!K16)</f>
        <v/>
      </c>
      <c r="AO17" s="104" t="str">
        <f>IF('I NILAI SEKOLAH'!L16="","", 'I NILAI SEKOLAH'!L16)</f>
        <v/>
      </c>
      <c r="AP17" s="104" t="str">
        <f>IF('I NILAI SEKOLAH'!M16="","", 'I NILAI SEKOLAH'!M16)</f>
        <v/>
      </c>
      <c r="AQ17" s="104" t="str">
        <f>IF('I NILAI SEKOLAH'!N16="","", 'I NILAI SEKOLAH'!N16)</f>
        <v/>
      </c>
      <c r="AR17" s="104" t="str">
        <f>IF('I NILAI SEKOLAH'!O16="","", 'I NILAI SEKOLAH'!O16)</f>
        <v/>
      </c>
      <c r="AS17" s="104" t="str">
        <f>IF('I NILAI SEKOLAH'!P16="","", 'I NILAI SEKOLAH'!P16)</f>
        <v/>
      </c>
      <c r="AT17" s="104" t="str">
        <f>IF('I NILAI SEKOLAH'!Q16="","", 'I NILAI SEKOLAH'!Q16)</f>
        <v/>
      </c>
      <c r="AU17" s="104" t="str">
        <f>IF('I NILAI SEKOLAH'!R16="","", 'I NILAI SEKOLAH'!R16)</f>
        <v/>
      </c>
      <c r="AV17" s="104" t="str">
        <f>IF('I NILAI SEKOLAH'!S16="","", 'I NILAI SEKOLAH'!S16)</f>
        <v/>
      </c>
      <c r="AW17" s="104" t="str">
        <f>IF('I NILAI SEKOLAH'!T16="","", 'I NILAI SEKOLAH'!T16)</f>
        <v/>
      </c>
      <c r="AX17" s="105" t="str">
        <f t="shared" si="3"/>
        <v xml:space="preserve">  </v>
      </c>
      <c r="AY17" s="66"/>
    </row>
    <row r="18" spans="1:51" ht="15.75" customHeight="1" x14ac:dyDescent="0.25">
      <c r="A18" s="90" t="str">
        <f>IF(BIODATA!A16="","", BIODATA!A16)</f>
        <v/>
      </c>
      <c r="B18" s="88" t="str">
        <f>IF(BIODATA!C16="","", BIODATA!C16)</f>
        <v/>
      </c>
      <c r="C18" s="88" t="str">
        <f>IF(BIODATA!D16="","", BIODATA!D16)</f>
        <v/>
      </c>
      <c r="D18" s="107" t="str">
        <f>IF(BIODATA!E16="","", BIODATA!E16)</f>
        <v/>
      </c>
      <c r="E18" s="88" t="str">
        <f>IF(BIODATA!H16="","", BIODATA!H16)</f>
        <v/>
      </c>
      <c r="F18" s="106" t="str">
        <f>IF('I NILAI UN'!E18="","",'I NILAI UN'!E18)</f>
        <v/>
      </c>
      <c r="G18" s="106" t="str">
        <f>IF('I NILAI UN'!F18="","",'I NILAI UN'!F18)</f>
        <v/>
      </c>
      <c r="H18" s="106" t="str">
        <f>IF('I NILAI UN'!G18="","",'I NILAI UN'!G18)</f>
        <v/>
      </c>
      <c r="I18" s="106" t="str">
        <f>IF('I NILAI UN'!H18="","",'I NILAI UN'!H18)</f>
        <v/>
      </c>
      <c r="J18" s="89">
        <f t="shared" si="4"/>
        <v>0</v>
      </c>
      <c r="K18" s="108" t="str">
        <f t="shared" si="7"/>
        <v/>
      </c>
      <c r="L18" s="108" t="str">
        <f t="shared" si="0"/>
        <v/>
      </c>
      <c r="M18" s="108" t="str">
        <f t="shared" si="1"/>
        <v/>
      </c>
      <c r="N18" s="108" t="str">
        <f t="shared" si="2"/>
        <v/>
      </c>
      <c r="O18" s="91" t="str">
        <f>Aa!K20</f>
        <v xml:space="preserve">  </v>
      </c>
      <c r="P18" s="91" t="str">
        <f>Ab!K21</f>
        <v xml:space="preserve">  </v>
      </c>
      <c r="Q18" s="91" t="str">
        <f>Ac!K21</f>
        <v xml:space="preserve">  </v>
      </c>
      <c r="R18" s="91" t="str">
        <f>Ad!K21</f>
        <v xml:space="preserve">  </v>
      </c>
      <c r="S18" s="91" t="str">
        <f>'A2'!K21</f>
        <v xml:space="preserve">  </v>
      </c>
      <c r="T18" s="91" t="str">
        <f>'A3'!K21</f>
        <v xml:space="preserve">  </v>
      </c>
      <c r="U18" s="91" t="str">
        <f>'A4'!K21</f>
        <v xml:space="preserve">  </v>
      </c>
      <c r="V18" s="91" t="str">
        <f>'A5'!K21</f>
        <v xml:space="preserve">  </v>
      </c>
      <c r="W18" s="91" t="str">
        <f>'A6'!K21</f>
        <v xml:space="preserve">  </v>
      </c>
      <c r="X18" s="91" t="str">
        <f>'A7'!K21</f>
        <v xml:space="preserve">  </v>
      </c>
      <c r="Y18" s="91" t="str">
        <f>'B1'!K21</f>
        <v xml:space="preserve">  </v>
      </c>
      <c r="Z18" s="91" t="str">
        <f>'B2'!K21</f>
        <v xml:space="preserve">  </v>
      </c>
      <c r="AA18" s="91" t="str">
        <f>'B3'!K21</f>
        <v xml:space="preserve">  </v>
      </c>
      <c r="AB18" s="91" t="str">
        <f>'C1'!K21</f>
        <v xml:space="preserve">  </v>
      </c>
      <c r="AC18" s="91" t="str">
        <f>'C2'!K21</f>
        <v xml:space="preserve">  </v>
      </c>
      <c r="AD18" s="91" t="str">
        <f>'C3'!K21</f>
        <v xml:space="preserve">  </v>
      </c>
      <c r="AE18" s="91" t="str">
        <f>'C4'!K21</f>
        <v xml:space="preserve">  </v>
      </c>
      <c r="AF18" s="101" t="str">
        <f t="shared" si="6"/>
        <v xml:space="preserve">  </v>
      </c>
      <c r="AG18" s="104" t="str">
        <f>IF('I NILAI SEKOLAH'!D17="","", 'I NILAI SEKOLAH'!D17)</f>
        <v/>
      </c>
      <c r="AH18" s="104" t="str">
        <f>IF('I NILAI SEKOLAH'!E17="","", 'I NILAI SEKOLAH'!E17)</f>
        <v/>
      </c>
      <c r="AI18" s="104" t="str">
        <f>IF('I NILAI SEKOLAH'!F17="","", 'I NILAI SEKOLAH'!F17)</f>
        <v/>
      </c>
      <c r="AJ18" s="104" t="str">
        <f>IF('I NILAI SEKOLAH'!G17="","", 'I NILAI SEKOLAH'!G17)</f>
        <v/>
      </c>
      <c r="AK18" s="104" t="str">
        <f>IF('I NILAI SEKOLAH'!H17="","", 'I NILAI SEKOLAH'!H17)</f>
        <v/>
      </c>
      <c r="AL18" s="104" t="str">
        <f>IF('I NILAI SEKOLAH'!I17="","", 'I NILAI SEKOLAH'!I17)</f>
        <v/>
      </c>
      <c r="AM18" s="104" t="str">
        <f>IF('I NILAI SEKOLAH'!J17="","", 'I NILAI SEKOLAH'!J17)</f>
        <v/>
      </c>
      <c r="AN18" s="104" t="str">
        <f>IF('I NILAI SEKOLAH'!K17="","", 'I NILAI SEKOLAH'!K17)</f>
        <v/>
      </c>
      <c r="AO18" s="104" t="str">
        <f>IF('I NILAI SEKOLAH'!L17="","", 'I NILAI SEKOLAH'!L17)</f>
        <v/>
      </c>
      <c r="AP18" s="104" t="str">
        <f>IF('I NILAI SEKOLAH'!M17="","", 'I NILAI SEKOLAH'!M17)</f>
        <v/>
      </c>
      <c r="AQ18" s="104" t="str">
        <f>IF('I NILAI SEKOLAH'!N17="","", 'I NILAI SEKOLAH'!N17)</f>
        <v/>
      </c>
      <c r="AR18" s="104" t="str">
        <f>IF('I NILAI SEKOLAH'!O17="","", 'I NILAI SEKOLAH'!O17)</f>
        <v/>
      </c>
      <c r="AS18" s="104" t="str">
        <f>IF('I NILAI SEKOLAH'!P17="","", 'I NILAI SEKOLAH'!P17)</f>
        <v/>
      </c>
      <c r="AT18" s="104" t="str">
        <f>IF('I NILAI SEKOLAH'!Q17="","", 'I NILAI SEKOLAH'!Q17)</f>
        <v/>
      </c>
      <c r="AU18" s="104" t="str">
        <f>IF('I NILAI SEKOLAH'!R17="","", 'I NILAI SEKOLAH'!R17)</f>
        <v/>
      </c>
      <c r="AV18" s="104" t="str">
        <f>IF('I NILAI SEKOLAH'!S17="","", 'I NILAI SEKOLAH'!S17)</f>
        <v/>
      </c>
      <c r="AW18" s="104" t="str">
        <f>IF('I NILAI SEKOLAH'!T17="","", 'I NILAI SEKOLAH'!T17)</f>
        <v/>
      </c>
      <c r="AX18" s="105" t="str">
        <f t="shared" si="3"/>
        <v xml:space="preserve">  </v>
      </c>
      <c r="AY18" s="66"/>
    </row>
    <row r="19" spans="1:51" ht="15.75" customHeight="1" x14ac:dyDescent="0.25">
      <c r="A19" s="90" t="str">
        <f>IF(BIODATA!A17="","", BIODATA!A17)</f>
        <v/>
      </c>
      <c r="B19" s="88" t="str">
        <f>IF(BIODATA!C17="","", BIODATA!C17)</f>
        <v/>
      </c>
      <c r="C19" s="88" t="str">
        <f>IF(BIODATA!D17="","", BIODATA!D17)</f>
        <v/>
      </c>
      <c r="D19" s="107" t="str">
        <f>IF(BIODATA!E17="","", BIODATA!E17)</f>
        <v/>
      </c>
      <c r="E19" s="88" t="str">
        <f>IF(BIODATA!H17="","", BIODATA!H17)</f>
        <v/>
      </c>
      <c r="F19" s="106" t="str">
        <f>IF('I NILAI UN'!E19="","",'I NILAI UN'!E19)</f>
        <v/>
      </c>
      <c r="G19" s="106" t="str">
        <f>IF('I NILAI UN'!F19="","",'I NILAI UN'!F19)</f>
        <v/>
      </c>
      <c r="H19" s="106" t="str">
        <f>IF('I NILAI UN'!G19="","",'I NILAI UN'!G19)</f>
        <v/>
      </c>
      <c r="I19" s="106" t="str">
        <f>IF('I NILAI UN'!H19="","",'I NILAI UN'!H19)</f>
        <v/>
      </c>
      <c r="J19" s="89">
        <f t="shared" si="4"/>
        <v>0</v>
      </c>
      <c r="K19" s="108" t="str">
        <f t="shared" si="7"/>
        <v/>
      </c>
      <c r="L19" s="108" t="str">
        <f t="shared" si="0"/>
        <v/>
      </c>
      <c r="M19" s="108" t="str">
        <f t="shared" si="1"/>
        <v/>
      </c>
      <c r="N19" s="108" t="str">
        <f t="shared" si="2"/>
        <v/>
      </c>
      <c r="O19" s="91" t="str">
        <f>Aa!K21</f>
        <v xml:space="preserve">  </v>
      </c>
      <c r="P19" s="91" t="str">
        <f>Ab!K22</f>
        <v xml:space="preserve">  </v>
      </c>
      <c r="Q19" s="91" t="str">
        <f>Ac!K22</f>
        <v xml:space="preserve">  </v>
      </c>
      <c r="R19" s="91" t="str">
        <f>Ad!K22</f>
        <v xml:space="preserve">  </v>
      </c>
      <c r="S19" s="91" t="str">
        <f>'A2'!K22</f>
        <v xml:space="preserve">  </v>
      </c>
      <c r="T19" s="91" t="str">
        <f>'A3'!K22</f>
        <v xml:space="preserve">  </v>
      </c>
      <c r="U19" s="91" t="str">
        <f>'A4'!K22</f>
        <v xml:space="preserve">  </v>
      </c>
      <c r="V19" s="91" t="str">
        <f>'A5'!K22</f>
        <v xml:space="preserve">  </v>
      </c>
      <c r="W19" s="91" t="str">
        <f>'A6'!K22</f>
        <v xml:space="preserve">  </v>
      </c>
      <c r="X19" s="91" t="str">
        <f>'A7'!K22</f>
        <v xml:space="preserve">  </v>
      </c>
      <c r="Y19" s="91" t="str">
        <f>'B1'!K22</f>
        <v xml:space="preserve">  </v>
      </c>
      <c r="Z19" s="91" t="str">
        <f>'B2'!K22</f>
        <v xml:space="preserve">  </v>
      </c>
      <c r="AA19" s="91" t="str">
        <f>'B3'!K22</f>
        <v xml:space="preserve">  </v>
      </c>
      <c r="AB19" s="91" t="str">
        <f>'C1'!K22</f>
        <v xml:space="preserve">  </v>
      </c>
      <c r="AC19" s="91" t="str">
        <f>'C2'!K22</f>
        <v xml:space="preserve">  </v>
      </c>
      <c r="AD19" s="91" t="str">
        <f>'C3'!K22</f>
        <v xml:space="preserve">  </v>
      </c>
      <c r="AE19" s="91" t="str">
        <f>'C4'!K22</f>
        <v xml:space="preserve">  </v>
      </c>
      <c r="AF19" s="101" t="str">
        <f t="shared" si="6"/>
        <v xml:space="preserve">  </v>
      </c>
      <c r="AG19" s="104" t="str">
        <f>IF('I NILAI SEKOLAH'!D18="","", 'I NILAI SEKOLAH'!D18)</f>
        <v/>
      </c>
      <c r="AH19" s="104" t="str">
        <f>IF('I NILAI SEKOLAH'!E18="","", 'I NILAI SEKOLAH'!E18)</f>
        <v/>
      </c>
      <c r="AI19" s="104" t="str">
        <f>IF('I NILAI SEKOLAH'!F18="","", 'I NILAI SEKOLAH'!F18)</f>
        <v/>
      </c>
      <c r="AJ19" s="104" t="str">
        <f>IF('I NILAI SEKOLAH'!G18="","", 'I NILAI SEKOLAH'!G18)</f>
        <v/>
      </c>
      <c r="AK19" s="104" t="str">
        <f>IF('I NILAI SEKOLAH'!H18="","", 'I NILAI SEKOLAH'!H18)</f>
        <v/>
      </c>
      <c r="AL19" s="104" t="str">
        <f>IF('I NILAI SEKOLAH'!I18="","", 'I NILAI SEKOLAH'!I18)</f>
        <v/>
      </c>
      <c r="AM19" s="104" t="str">
        <f>IF('I NILAI SEKOLAH'!J18="","", 'I NILAI SEKOLAH'!J18)</f>
        <v/>
      </c>
      <c r="AN19" s="104" t="str">
        <f>IF('I NILAI SEKOLAH'!K18="","", 'I NILAI SEKOLAH'!K18)</f>
        <v/>
      </c>
      <c r="AO19" s="104" t="str">
        <f>IF('I NILAI SEKOLAH'!L18="","", 'I NILAI SEKOLAH'!L18)</f>
        <v/>
      </c>
      <c r="AP19" s="104" t="str">
        <f>IF('I NILAI SEKOLAH'!M18="","", 'I NILAI SEKOLAH'!M18)</f>
        <v/>
      </c>
      <c r="AQ19" s="104" t="str">
        <f>IF('I NILAI SEKOLAH'!N18="","", 'I NILAI SEKOLAH'!N18)</f>
        <v/>
      </c>
      <c r="AR19" s="104" t="str">
        <f>IF('I NILAI SEKOLAH'!O18="","", 'I NILAI SEKOLAH'!O18)</f>
        <v/>
      </c>
      <c r="AS19" s="104" t="str">
        <f>IF('I NILAI SEKOLAH'!P18="","", 'I NILAI SEKOLAH'!P18)</f>
        <v/>
      </c>
      <c r="AT19" s="104" t="str">
        <f>IF('I NILAI SEKOLAH'!Q18="","", 'I NILAI SEKOLAH'!Q18)</f>
        <v/>
      </c>
      <c r="AU19" s="104" t="str">
        <f>IF('I NILAI SEKOLAH'!R18="","", 'I NILAI SEKOLAH'!R18)</f>
        <v/>
      </c>
      <c r="AV19" s="104" t="str">
        <f>IF('I NILAI SEKOLAH'!S18="","", 'I NILAI SEKOLAH'!S18)</f>
        <v/>
      </c>
      <c r="AW19" s="104" t="str">
        <f>IF('I NILAI SEKOLAH'!T18="","", 'I NILAI SEKOLAH'!T18)</f>
        <v/>
      </c>
      <c r="AX19" s="105" t="str">
        <f t="shared" si="3"/>
        <v xml:space="preserve">  </v>
      </c>
      <c r="AY19" s="66"/>
    </row>
    <row r="20" spans="1:51" ht="15.75" customHeight="1" x14ac:dyDescent="0.25">
      <c r="A20" s="90" t="str">
        <f>IF(BIODATA!A18="","", BIODATA!A18)</f>
        <v/>
      </c>
      <c r="B20" s="88" t="str">
        <f>IF(BIODATA!C18="","", BIODATA!C18)</f>
        <v/>
      </c>
      <c r="C20" s="88" t="str">
        <f>IF(BIODATA!D18="","", BIODATA!D18)</f>
        <v/>
      </c>
      <c r="D20" s="107" t="str">
        <f>IF(BIODATA!E18="","", BIODATA!E18)</f>
        <v/>
      </c>
      <c r="E20" s="88" t="str">
        <f>IF(BIODATA!H18="","", BIODATA!H18)</f>
        <v/>
      </c>
      <c r="F20" s="89" t="str">
        <f>IF('I NILAI UN'!E20="","",'I NILAI UN'!E20)</f>
        <v/>
      </c>
      <c r="G20" s="89" t="str">
        <f>IF('I NILAI UN'!F20="","",'I NILAI UN'!F20)</f>
        <v/>
      </c>
      <c r="H20" s="89" t="str">
        <f>IF('I NILAI UN'!G20="","",'I NILAI UN'!G20)</f>
        <v/>
      </c>
      <c r="I20" s="89" t="str">
        <f>IF('I NILAI UN'!H20="","",'I NILAI UN'!H20)</f>
        <v/>
      </c>
      <c r="J20" s="89">
        <f t="shared" si="4"/>
        <v>0</v>
      </c>
      <c r="K20" s="108" t="str">
        <f t="shared" si="7"/>
        <v/>
      </c>
      <c r="L20" s="108" t="str">
        <f t="shared" si="0"/>
        <v/>
      </c>
      <c r="M20" s="108" t="str">
        <f t="shared" si="1"/>
        <v/>
      </c>
      <c r="N20" s="108" t="str">
        <f t="shared" si="2"/>
        <v/>
      </c>
      <c r="O20" s="91" t="str">
        <f>Aa!K22</f>
        <v xml:space="preserve">  </v>
      </c>
      <c r="P20" s="91" t="str">
        <f>Ab!K23</f>
        <v xml:space="preserve">  </v>
      </c>
      <c r="Q20" s="91" t="str">
        <f>Ac!K23</f>
        <v xml:space="preserve">  </v>
      </c>
      <c r="R20" s="91" t="str">
        <f>Ad!K23</f>
        <v xml:space="preserve">  </v>
      </c>
      <c r="S20" s="91" t="str">
        <f>'A2'!K23</f>
        <v xml:space="preserve">  </v>
      </c>
      <c r="T20" s="91" t="str">
        <f>'A3'!K23</f>
        <v xml:space="preserve">  </v>
      </c>
      <c r="U20" s="91" t="str">
        <f>'A4'!K23</f>
        <v xml:space="preserve">  </v>
      </c>
      <c r="V20" s="91" t="str">
        <f>'A5'!K23</f>
        <v xml:space="preserve">  </v>
      </c>
      <c r="W20" s="91" t="str">
        <f>'A6'!K23</f>
        <v xml:space="preserve">  </v>
      </c>
      <c r="X20" s="91" t="str">
        <f>'A7'!K23</f>
        <v xml:space="preserve">  </v>
      </c>
      <c r="Y20" s="91" t="str">
        <f>'B1'!K23</f>
        <v xml:space="preserve">  </v>
      </c>
      <c r="Z20" s="91" t="str">
        <f>'B2'!K23</f>
        <v xml:space="preserve">  </v>
      </c>
      <c r="AA20" s="91" t="str">
        <f>'B3'!K23</f>
        <v xml:space="preserve">  </v>
      </c>
      <c r="AB20" s="91" t="str">
        <f>'C1'!K23</f>
        <v xml:space="preserve">  </v>
      </c>
      <c r="AC20" s="91" t="str">
        <f>'C2'!K23</f>
        <v xml:space="preserve">  </v>
      </c>
      <c r="AD20" s="91" t="str">
        <f>'C3'!K23</f>
        <v xml:space="preserve">  </v>
      </c>
      <c r="AE20" s="91" t="str">
        <f>'C4'!K23</f>
        <v xml:space="preserve">  </v>
      </c>
      <c r="AF20" s="101" t="str">
        <f t="shared" si="6"/>
        <v xml:space="preserve">  </v>
      </c>
      <c r="AG20" s="104" t="str">
        <f>IF('I NILAI SEKOLAH'!D19="","", 'I NILAI SEKOLAH'!D19)</f>
        <v/>
      </c>
      <c r="AH20" s="104" t="str">
        <f>IF('I NILAI SEKOLAH'!E19="","", 'I NILAI SEKOLAH'!E19)</f>
        <v/>
      </c>
      <c r="AI20" s="104" t="str">
        <f>IF('I NILAI SEKOLAH'!F19="","", 'I NILAI SEKOLAH'!F19)</f>
        <v/>
      </c>
      <c r="AJ20" s="104" t="str">
        <f>IF('I NILAI SEKOLAH'!G19="","", 'I NILAI SEKOLAH'!G19)</f>
        <v/>
      </c>
      <c r="AK20" s="104" t="str">
        <f>IF('I NILAI SEKOLAH'!H19="","", 'I NILAI SEKOLAH'!H19)</f>
        <v/>
      </c>
      <c r="AL20" s="104" t="str">
        <f>IF('I NILAI SEKOLAH'!I19="","", 'I NILAI SEKOLAH'!I19)</f>
        <v/>
      </c>
      <c r="AM20" s="104" t="str">
        <f>IF('I NILAI SEKOLAH'!J19="","", 'I NILAI SEKOLAH'!J19)</f>
        <v/>
      </c>
      <c r="AN20" s="104" t="str">
        <f>IF('I NILAI SEKOLAH'!K19="","", 'I NILAI SEKOLAH'!K19)</f>
        <v/>
      </c>
      <c r="AO20" s="104" t="str">
        <f>IF('I NILAI SEKOLAH'!L19="","", 'I NILAI SEKOLAH'!L19)</f>
        <v/>
      </c>
      <c r="AP20" s="104" t="str">
        <f>IF('I NILAI SEKOLAH'!M19="","", 'I NILAI SEKOLAH'!M19)</f>
        <v/>
      </c>
      <c r="AQ20" s="104" t="str">
        <f>IF('I NILAI SEKOLAH'!N19="","", 'I NILAI SEKOLAH'!N19)</f>
        <v/>
      </c>
      <c r="AR20" s="104" t="str">
        <f>IF('I NILAI SEKOLAH'!O19="","", 'I NILAI SEKOLAH'!O19)</f>
        <v/>
      </c>
      <c r="AS20" s="104" t="str">
        <f>IF('I NILAI SEKOLAH'!P19="","", 'I NILAI SEKOLAH'!P19)</f>
        <v/>
      </c>
      <c r="AT20" s="104" t="str">
        <f>IF('I NILAI SEKOLAH'!Q19="","", 'I NILAI SEKOLAH'!Q19)</f>
        <v/>
      </c>
      <c r="AU20" s="104" t="str">
        <f>IF('I NILAI SEKOLAH'!R19="","", 'I NILAI SEKOLAH'!R19)</f>
        <v/>
      </c>
      <c r="AV20" s="104" t="str">
        <f>IF('I NILAI SEKOLAH'!S19="","", 'I NILAI SEKOLAH'!S19)</f>
        <v/>
      </c>
      <c r="AW20" s="104" t="str">
        <f>IF('I NILAI SEKOLAH'!T19="","", 'I NILAI SEKOLAH'!T19)</f>
        <v/>
      </c>
      <c r="AX20" s="105" t="str">
        <f t="shared" si="3"/>
        <v xml:space="preserve">  </v>
      </c>
      <c r="AY20" s="66"/>
    </row>
    <row r="21" spans="1:51" ht="15.75" customHeight="1" x14ac:dyDescent="0.25">
      <c r="A21" s="90" t="str">
        <f>IF(BIODATA!A19="","", BIODATA!A19)</f>
        <v/>
      </c>
      <c r="B21" s="88" t="str">
        <f>IF(BIODATA!C19="","", BIODATA!C19)</f>
        <v/>
      </c>
      <c r="C21" s="88" t="str">
        <f>IF(BIODATA!D19="","", BIODATA!D19)</f>
        <v/>
      </c>
      <c r="D21" s="107" t="str">
        <f>IF(BIODATA!E19="","", BIODATA!E19)</f>
        <v/>
      </c>
      <c r="E21" s="88" t="str">
        <f>IF(BIODATA!H19="","", BIODATA!H19)</f>
        <v/>
      </c>
      <c r="F21" s="89" t="str">
        <f>IF('I NILAI UN'!E21="","",'I NILAI UN'!E21)</f>
        <v/>
      </c>
      <c r="G21" s="89" t="str">
        <f>IF('I NILAI UN'!F21="","",'I NILAI UN'!F21)</f>
        <v/>
      </c>
      <c r="H21" s="89" t="str">
        <f>IF('I NILAI UN'!G21="","",'I NILAI UN'!G21)</f>
        <v/>
      </c>
      <c r="I21" s="89" t="str">
        <f>IF('I NILAI UN'!H21="","",'I NILAI UN'!H21)</f>
        <v/>
      </c>
      <c r="J21" s="89">
        <f t="shared" si="4"/>
        <v>0</v>
      </c>
      <c r="K21" s="108" t="str">
        <f t="shared" si="7"/>
        <v/>
      </c>
      <c r="L21" s="108" t="str">
        <f t="shared" si="0"/>
        <v/>
      </c>
      <c r="M21" s="108" t="str">
        <f t="shared" si="1"/>
        <v/>
      </c>
      <c r="N21" s="108" t="str">
        <f t="shared" si="2"/>
        <v/>
      </c>
      <c r="O21" s="91" t="str">
        <f>Aa!K23</f>
        <v xml:space="preserve">  </v>
      </c>
      <c r="P21" s="91" t="str">
        <f>Ab!K24</f>
        <v xml:space="preserve">  </v>
      </c>
      <c r="Q21" s="91" t="str">
        <f>Ac!K24</f>
        <v xml:space="preserve">  </v>
      </c>
      <c r="R21" s="91" t="str">
        <f>Ad!K24</f>
        <v xml:space="preserve">  </v>
      </c>
      <c r="S21" s="91" t="str">
        <f>'A2'!K24</f>
        <v xml:space="preserve">  </v>
      </c>
      <c r="T21" s="91" t="str">
        <f>'A3'!K24</f>
        <v xml:space="preserve">  </v>
      </c>
      <c r="U21" s="91" t="str">
        <f>'A4'!K24</f>
        <v xml:space="preserve">  </v>
      </c>
      <c r="V21" s="91" t="str">
        <f>'A5'!K24</f>
        <v xml:space="preserve">  </v>
      </c>
      <c r="W21" s="91" t="str">
        <f>'A6'!K24</f>
        <v xml:space="preserve">  </v>
      </c>
      <c r="X21" s="91" t="str">
        <f>'A7'!K24</f>
        <v xml:space="preserve">  </v>
      </c>
      <c r="Y21" s="91" t="str">
        <f>'B1'!K24</f>
        <v xml:space="preserve">  </v>
      </c>
      <c r="Z21" s="91" t="str">
        <f>'B2'!K24</f>
        <v xml:space="preserve">  </v>
      </c>
      <c r="AA21" s="91" t="str">
        <f>'B3'!K24</f>
        <v xml:space="preserve">  </v>
      </c>
      <c r="AB21" s="91" t="str">
        <f>'C1'!K24</f>
        <v xml:space="preserve">  </v>
      </c>
      <c r="AC21" s="91" t="str">
        <f>'C2'!K24</f>
        <v xml:space="preserve">  </v>
      </c>
      <c r="AD21" s="91" t="str">
        <f>'C3'!K24</f>
        <v xml:space="preserve">  </v>
      </c>
      <c r="AE21" s="91" t="str">
        <f>'C4'!K24</f>
        <v xml:space="preserve">  </v>
      </c>
      <c r="AF21" s="101" t="str">
        <f t="shared" si="6"/>
        <v xml:space="preserve">  </v>
      </c>
      <c r="AG21" s="104" t="str">
        <f>IF('I NILAI SEKOLAH'!D20="","", 'I NILAI SEKOLAH'!D20)</f>
        <v/>
      </c>
      <c r="AH21" s="104" t="str">
        <f>IF('I NILAI SEKOLAH'!E20="","", 'I NILAI SEKOLAH'!E20)</f>
        <v/>
      </c>
      <c r="AI21" s="104" t="str">
        <f>IF('I NILAI SEKOLAH'!F20="","", 'I NILAI SEKOLAH'!F20)</f>
        <v/>
      </c>
      <c r="AJ21" s="104" t="str">
        <f>IF('I NILAI SEKOLAH'!G20="","", 'I NILAI SEKOLAH'!G20)</f>
        <v/>
      </c>
      <c r="AK21" s="104" t="str">
        <f>IF('I NILAI SEKOLAH'!H20="","", 'I NILAI SEKOLAH'!H20)</f>
        <v/>
      </c>
      <c r="AL21" s="104" t="str">
        <f>IF('I NILAI SEKOLAH'!I20="","", 'I NILAI SEKOLAH'!I20)</f>
        <v/>
      </c>
      <c r="AM21" s="104" t="str">
        <f>IF('I NILAI SEKOLAH'!J20="","", 'I NILAI SEKOLAH'!J20)</f>
        <v/>
      </c>
      <c r="AN21" s="104" t="str">
        <f>IF('I NILAI SEKOLAH'!K20="","", 'I NILAI SEKOLAH'!K20)</f>
        <v/>
      </c>
      <c r="AO21" s="104" t="str">
        <f>IF('I NILAI SEKOLAH'!L20="","", 'I NILAI SEKOLAH'!L20)</f>
        <v/>
      </c>
      <c r="AP21" s="104" t="str">
        <f>IF('I NILAI SEKOLAH'!M20="","", 'I NILAI SEKOLAH'!M20)</f>
        <v/>
      </c>
      <c r="AQ21" s="104" t="str">
        <f>IF('I NILAI SEKOLAH'!N20="","", 'I NILAI SEKOLAH'!N20)</f>
        <v/>
      </c>
      <c r="AR21" s="104" t="str">
        <f>IF('I NILAI SEKOLAH'!O20="","", 'I NILAI SEKOLAH'!O20)</f>
        <v/>
      </c>
      <c r="AS21" s="104" t="str">
        <f>IF('I NILAI SEKOLAH'!P20="","", 'I NILAI SEKOLAH'!P20)</f>
        <v/>
      </c>
      <c r="AT21" s="104" t="str">
        <f>IF('I NILAI SEKOLAH'!Q20="","", 'I NILAI SEKOLAH'!Q20)</f>
        <v/>
      </c>
      <c r="AU21" s="104" t="str">
        <f>IF('I NILAI SEKOLAH'!R20="","", 'I NILAI SEKOLAH'!R20)</f>
        <v/>
      </c>
      <c r="AV21" s="104" t="str">
        <f>IF('I NILAI SEKOLAH'!S20="","", 'I NILAI SEKOLAH'!S20)</f>
        <v/>
      </c>
      <c r="AW21" s="104" t="str">
        <f>IF('I NILAI SEKOLAH'!T20="","", 'I NILAI SEKOLAH'!T20)</f>
        <v/>
      </c>
      <c r="AX21" s="105" t="str">
        <f t="shared" si="3"/>
        <v xml:space="preserve">  </v>
      </c>
      <c r="AY21" s="66"/>
    </row>
    <row r="22" spans="1:51" ht="15.75" customHeight="1" x14ac:dyDescent="0.25">
      <c r="A22" s="90" t="str">
        <f>IF(BIODATA!A20="","", BIODATA!A20)</f>
        <v/>
      </c>
      <c r="B22" s="88" t="str">
        <f>IF(BIODATA!C20="","", BIODATA!C20)</f>
        <v/>
      </c>
      <c r="C22" s="88" t="str">
        <f>IF(BIODATA!D20="","", BIODATA!D20)</f>
        <v/>
      </c>
      <c r="D22" s="107" t="str">
        <f>IF(BIODATA!E20="","", BIODATA!E20)</f>
        <v/>
      </c>
      <c r="E22" s="88" t="str">
        <f>IF(BIODATA!H20="","", BIODATA!H20)</f>
        <v/>
      </c>
      <c r="F22" s="89" t="str">
        <f>IF('I NILAI UN'!E22="","",'I NILAI UN'!E22)</f>
        <v/>
      </c>
      <c r="G22" s="89" t="str">
        <f>IF('I NILAI UN'!F22="","",'I NILAI UN'!F22)</f>
        <v/>
      </c>
      <c r="H22" s="89" t="str">
        <f>IF('I NILAI UN'!G22="","",'I NILAI UN'!G22)</f>
        <v/>
      </c>
      <c r="I22" s="89" t="str">
        <f>IF('I NILAI UN'!H22="","",'I NILAI UN'!H22)</f>
        <v/>
      </c>
      <c r="J22" s="89">
        <f t="shared" si="4"/>
        <v>0</v>
      </c>
      <c r="K22" s="108" t="str">
        <f t="shared" si="7"/>
        <v/>
      </c>
      <c r="L22" s="108" t="str">
        <f t="shared" si="0"/>
        <v/>
      </c>
      <c r="M22" s="108" t="str">
        <f t="shared" si="1"/>
        <v/>
      </c>
      <c r="N22" s="108" t="str">
        <f t="shared" si="2"/>
        <v/>
      </c>
      <c r="O22" s="91" t="str">
        <f>Aa!K24</f>
        <v xml:space="preserve">  </v>
      </c>
      <c r="P22" s="91" t="str">
        <f>Ab!K25</f>
        <v xml:space="preserve">  </v>
      </c>
      <c r="Q22" s="91" t="str">
        <f>Ac!K25</f>
        <v xml:space="preserve">  </v>
      </c>
      <c r="R22" s="91" t="str">
        <f>Ad!K25</f>
        <v xml:space="preserve">  </v>
      </c>
      <c r="S22" s="91" t="str">
        <f>'A2'!K25</f>
        <v xml:space="preserve">  </v>
      </c>
      <c r="T22" s="91" t="str">
        <f>'A3'!K25</f>
        <v xml:space="preserve">  </v>
      </c>
      <c r="U22" s="91" t="str">
        <f>'A4'!K25</f>
        <v xml:space="preserve">  </v>
      </c>
      <c r="V22" s="91" t="str">
        <f>'A5'!K25</f>
        <v xml:space="preserve">  </v>
      </c>
      <c r="W22" s="91" t="str">
        <f>'A6'!K25</f>
        <v xml:space="preserve">  </v>
      </c>
      <c r="X22" s="91" t="str">
        <f>'A7'!K25</f>
        <v xml:space="preserve">  </v>
      </c>
      <c r="Y22" s="91" t="str">
        <f>'B1'!K25</f>
        <v xml:space="preserve">  </v>
      </c>
      <c r="Z22" s="91" t="str">
        <f>'B2'!K25</f>
        <v xml:space="preserve">  </v>
      </c>
      <c r="AA22" s="91" t="str">
        <f>'B3'!K25</f>
        <v xml:space="preserve">  </v>
      </c>
      <c r="AB22" s="91" t="str">
        <f>'C1'!K25</f>
        <v xml:space="preserve">  </v>
      </c>
      <c r="AC22" s="91" t="str">
        <f>'C2'!K25</f>
        <v xml:space="preserve">  </v>
      </c>
      <c r="AD22" s="91" t="str">
        <f>'C3'!K25</f>
        <v xml:space="preserve">  </v>
      </c>
      <c r="AE22" s="91" t="str">
        <f>'C4'!K25</f>
        <v xml:space="preserve">  </v>
      </c>
      <c r="AF22" s="101" t="str">
        <f t="shared" si="6"/>
        <v xml:space="preserve">  </v>
      </c>
      <c r="AG22" s="104" t="str">
        <f>IF('I NILAI SEKOLAH'!D21="","", 'I NILAI SEKOLAH'!D21)</f>
        <v/>
      </c>
      <c r="AH22" s="104" t="str">
        <f>IF('I NILAI SEKOLAH'!E21="","", 'I NILAI SEKOLAH'!E21)</f>
        <v/>
      </c>
      <c r="AI22" s="104" t="str">
        <f>IF('I NILAI SEKOLAH'!F21="","", 'I NILAI SEKOLAH'!F21)</f>
        <v/>
      </c>
      <c r="AJ22" s="104" t="str">
        <f>IF('I NILAI SEKOLAH'!G21="","", 'I NILAI SEKOLAH'!G21)</f>
        <v/>
      </c>
      <c r="AK22" s="104" t="str">
        <f>IF('I NILAI SEKOLAH'!H21="","", 'I NILAI SEKOLAH'!H21)</f>
        <v/>
      </c>
      <c r="AL22" s="104" t="str">
        <f>IF('I NILAI SEKOLAH'!I21="","", 'I NILAI SEKOLAH'!I21)</f>
        <v/>
      </c>
      <c r="AM22" s="104" t="str">
        <f>IF('I NILAI SEKOLAH'!J21="","", 'I NILAI SEKOLAH'!J21)</f>
        <v/>
      </c>
      <c r="AN22" s="104" t="str">
        <f>IF('I NILAI SEKOLAH'!K21="","", 'I NILAI SEKOLAH'!K21)</f>
        <v/>
      </c>
      <c r="AO22" s="104" t="str">
        <f>IF('I NILAI SEKOLAH'!L21="","", 'I NILAI SEKOLAH'!L21)</f>
        <v/>
      </c>
      <c r="AP22" s="104" t="str">
        <f>IF('I NILAI SEKOLAH'!M21="","", 'I NILAI SEKOLAH'!M21)</f>
        <v/>
      </c>
      <c r="AQ22" s="104" t="str">
        <f>IF('I NILAI SEKOLAH'!N21="","", 'I NILAI SEKOLAH'!N21)</f>
        <v/>
      </c>
      <c r="AR22" s="104" t="str">
        <f>IF('I NILAI SEKOLAH'!O21="","", 'I NILAI SEKOLAH'!O21)</f>
        <v/>
      </c>
      <c r="AS22" s="104" t="str">
        <f>IF('I NILAI SEKOLAH'!P21="","", 'I NILAI SEKOLAH'!P21)</f>
        <v/>
      </c>
      <c r="AT22" s="104" t="str">
        <f>IF('I NILAI SEKOLAH'!Q21="","", 'I NILAI SEKOLAH'!Q21)</f>
        <v/>
      </c>
      <c r="AU22" s="104" t="str">
        <f>IF('I NILAI SEKOLAH'!R21="","", 'I NILAI SEKOLAH'!R21)</f>
        <v/>
      </c>
      <c r="AV22" s="104" t="str">
        <f>IF('I NILAI SEKOLAH'!S21="","", 'I NILAI SEKOLAH'!S21)</f>
        <v/>
      </c>
      <c r="AW22" s="104" t="str">
        <f>IF('I NILAI SEKOLAH'!T21="","", 'I NILAI SEKOLAH'!T21)</f>
        <v/>
      </c>
      <c r="AX22" s="105" t="str">
        <f t="shared" si="3"/>
        <v xml:space="preserve">  </v>
      </c>
      <c r="AY22" s="66"/>
    </row>
    <row r="23" spans="1:51" ht="15.75" customHeight="1" x14ac:dyDescent="0.25">
      <c r="A23" s="90" t="str">
        <f>IF(BIODATA!A21="","", BIODATA!A21)</f>
        <v/>
      </c>
      <c r="B23" s="88" t="str">
        <f>IF(BIODATA!C21="","", BIODATA!C21)</f>
        <v/>
      </c>
      <c r="C23" s="88" t="str">
        <f>IF(BIODATA!D21="","", BIODATA!D21)</f>
        <v/>
      </c>
      <c r="D23" s="107" t="str">
        <f>IF(BIODATA!E21="","", BIODATA!E21)</f>
        <v/>
      </c>
      <c r="E23" s="88" t="str">
        <f>IF(BIODATA!H21="","", BIODATA!H21)</f>
        <v/>
      </c>
      <c r="F23" s="89" t="str">
        <f>IF('I NILAI UN'!E23="","",'I NILAI UN'!E23)</f>
        <v/>
      </c>
      <c r="G23" s="89" t="str">
        <f>IF('I NILAI UN'!F23="","",'I NILAI UN'!F23)</f>
        <v/>
      </c>
      <c r="H23" s="89" t="str">
        <f>IF('I NILAI UN'!G23="","",'I NILAI UN'!G23)</f>
        <v/>
      </c>
      <c r="I23" s="89" t="str">
        <f>IF('I NILAI UN'!H23="","",'I NILAI UN'!H23)</f>
        <v/>
      </c>
      <c r="J23" s="89">
        <f t="shared" si="4"/>
        <v>0</v>
      </c>
      <c r="K23" s="108" t="str">
        <f t="shared" si="7"/>
        <v/>
      </c>
      <c r="L23" s="108" t="str">
        <f t="shared" si="0"/>
        <v/>
      </c>
      <c r="M23" s="108" t="str">
        <f t="shared" si="1"/>
        <v/>
      </c>
      <c r="N23" s="108" t="str">
        <f t="shared" si="2"/>
        <v/>
      </c>
      <c r="O23" s="91" t="str">
        <f>Aa!K25</f>
        <v xml:space="preserve">  </v>
      </c>
      <c r="P23" s="91" t="str">
        <f>Ab!K26</f>
        <v xml:space="preserve">  </v>
      </c>
      <c r="Q23" s="91" t="str">
        <f>Ac!K26</f>
        <v xml:space="preserve">  </v>
      </c>
      <c r="R23" s="91" t="str">
        <f>Ad!K26</f>
        <v xml:space="preserve">  </v>
      </c>
      <c r="S23" s="91" t="str">
        <f>'A2'!K26</f>
        <v xml:space="preserve">  </v>
      </c>
      <c r="T23" s="91" t="str">
        <f>'A3'!K26</f>
        <v xml:space="preserve">  </v>
      </c>
      <c r="U23" s="91" t="str">
        <f>'A4'!K26</f>
        <v xml:space="preserve">  </v>
      </c>
      <c r="V23" s="91" t="str">
        <f>'A5'!K26</f>
        <v xml:space="preserve">  </v>
      </c>
      <c r="W23" s="91" t="str">
        <f>'A6'!K26</f>
        <v xml:space="preserve">  </v>
      </c>
      <c r="X23" s="91" t="str">
        <f>'A7'!K26</f>
        <v xml:space="preserve">  </v>
      </c>
      <c r="Y23" s="91" t="str">
        <f>'B1'!K26</f>
        <v xml:space="preserve">  </v>
      </c>
      <c r="Z23" s="91" t="str">
        <f>'B2'!K26</f>
        <v xml:space="preserve">  </v>
      </c>
      <c r="AA23" s="91" t="str">
        <f>'B3'!K26</f>
        <v xml:space="preserve">  </v>
      </c>
      <c r="AB23" s="91" t="str">
        <f>'C1'!K26</f>
        <v xml:space="preserve">  </v>
      </c>
      <c r="AC23" s="91" t="str">
        <f>'C2'!K26</f>
        <v xml:space="preserve">  </v>
      </c>
      <c r="AD23" s="91" t="str">
        <f>'C3'!K26</f>
        <v xml:space="preserve">  </v>
      </c>
      <c r="AE23" s="91" t="str">
        <f>'C4'!K26</f>
        <v xml:space="preserve">  </v>
      </c>
      <c r="AF23" s="101" t="str">
        <f t="shared" si="6"/>
        <v xml:space="preserve">  </v>
      </c>
      <c r="AG23" s="104" t="str">
        <f>IF('I NILAI SEKOLAH'!D22="","", 'I NILAI SEKOLAH'!D22)</f>
        <v/>
      </c>
      <c r="AH23" s="104" t="str">
        <f>IF('I NILAI SEKOLAH'!E22="","", 'I NILAI SEKOLAH'!E22)</f>
        <v/>
      </c>
      <c r="AI23" s="104" t="str">
        <f>IF('I NILAI SEKOLAH'!F22="","", 'I NILAI SEKOLAH'!F22)</f>
        <v/>
      </c>
      <c r="AJ23" s="104" t="str">
        <f>IF('I NILAI SEKOLAH'!G22="","", 'I NILAI SEKOLAH'!G22)</f>
        <v/>
      </c>
      <c r="AK23" s="104" t="str">
        <f>IF('I NILAI SEKOLAH'!H22="","", 'I NILAI SEKOLAH'!H22)</f>
        <v/>
      </c>
      <c r="AL23" s="104" t="str">
        <f>IF('I NILAI SEKOLAH'!I22="","", 'I NILAI SEKOLAH'!I22)</f>
        <v/>
      </c>
      <c r="AM23" s="104" t="str">
        <f>IF('I NILAI SEKOLAH'!J22="","", 'I NILAI SEKOLAH'!J22)</f>
        <v/>
      </c>
      <c r="AN23" s="104" t="str">
        <f>IF('I NILAI SEKOLAH'!K22="","", 'I NILAI SEKOLAH'!K22)</f>
        <v/>
      </c>
      <c r="AO23" s="104" t="str">
        <f>IF('I NILAI SEKOLAH'!L22="","", 'I NILAI SEKOLAH'!L22)</f>
        <v/>
      </c>
      <c r="AP23" s="104" t="str">
        <f>IF('I NILAI SEKOLAH'!M22="","", 'I NILAI SEKOLAH'!M22)</f>
        <v/>
      </c>
      <c r="AQ23" s="104" t="str">
        <f>IF('I NILAI SEKOLAH'!N22="","", 'I NILAI SEKOLAH'!N22)</f>
        <v/>
      </c>
      <c r="AR23" s="104" t="str">
        <f>IF('I NILAI SEKOLAH'!O22="","", 'I NILAI SEKOLAH'!O22)</f>
        <v/>
      </c>
      <c r="AS23" s="104" t="str">
        <f>IF('I NILAI SEKOLAH'!P22="","", 'I NILAI SEKOLAH'!P22)</f>
        <v/>
      </c>
      <c r="AT23" s="104" t="str">
        <f>IF('I NILAI SEKOLAH'!Q22="","", 'I NILAI SEKOLAH'!Q22)</f>
        <v/>
      </c>
      <c r="AU23" s="104" t="str">
        <f>IF('I NILAI SEKOLAH'!R22="","", 'I NILAI SEKOLAH'!R22)</f>
        <v/>
      </c>
      <c r="AV23" s="104" t="str">
        <f>IF('I NILAI SEKOLAH'!S22="","", 'I NILAI SEKOLAH'!S22)</f>
        <v/>
      </c>
      <c r="AW23" s="104" t="str">
        <f>IF('I NILAI SEKOLAH'!T22="","", 'I NILAI SEKOLAH'!T22)</f>
        <v/>
      </c>
      <c r="AX23" s="105" t="str">
        <f t="shared" si="3"/>
        <v xml:space="preserve">  </v>
      </c>
      <c r="AY23" s="66"/>
    </row>
    <row r="24" spans="1:51" ht="15.75" customHeight="1" x14ac:dyDescent="0.25">
      <c r="A24" s="90" t="str">
        <f>IF(BIODATA!A22="","", BIODATA!A22)</f>
        <v/>
      </c>
      <c r="B24" s="88" t="str">
        <f>IF(BIODATA!C22="","", BIODATA!C22)</f>
        <v/>
      </c>
      <c r="C24" s="88" t="str">
        <f>IF(BIODATA!D22="","", BIODATA!D22)</f>
        <v/>
      </c>
      <c r="D24" s="107" t="str">
        <f>IF(BIODATA!E22="","", BIODATA!E22)</f>
        <v/>
      </c>
      <c r="E24" s="88" t="str">
        <f>IF(BIODATA!H22="","", BIODATA!H22)</f>
        <v/>
      </c>
      <c r="F24" s="89" t="str">
        <f>IF('I NILAI UN'!E24="","",'I NILAI UN'!E24)</f>
        <v/>
      </c>
      <c r="G24" s="89" t="str">
        <f>IF('I NILAI UN'!F24="","",'I NILAI UN'!F24)</f>
        <v/>
      </c>
      <c r="H24" s="89" t="str">
        <f>IF('I NILAI UN'!G24="","",'I NILAI UN'!G24)</f>
        <v/>
      </c>
      <c r="I24" s="89" t="str">
        <f>IF('I NILAI UN'!H24="","",'I NILAI UN'!H24)</f>
        <v/>
      </c>
      <c r="J24" s="89">
        <f t="shared" si="4"/>
        <v>0</v>
      </c>
      <c r="K24" s="108" t="str">
        <f t="shared" si="7"/>
        <v/>
      </c>
      <c r="L24" s="108" t="str">
        <f t="shared" si="0"/>
        <v/>
      </c>
      <c r="M24" s="108" t="str">
        <f t="shared" si="1"/>
        <v/>
      </c>
      <c r="N24" s="108" t="str">
        <f t="shared" si="2"/>
        <v/>
      </c>
      <c r="O24" s="91" t="str">
        <f>Aa!K26</f>
        <v xml:space="preserve">  </v>
      </c>
      <c r="P24" s="91" t="str">
        <f>Ab!K27</f>
        <v xml:space="preserve">  </v>
      </c>
      <c r="Q24" s="91" t="str">
        <f>Ac!K27</f>
        <v xml:space="preserve">  </v>
      </c>
      <c r="R24" s="91" t="str">
        <f>Ad!K27</f>
        <v xml:space="preserve">  </v>
      </c>
      <c r="S24" s="91" t="str">
        <f>'A2'!K27</f>
        <v xml:space="preserve">  </v>
      </c>
      <c r="T24" s="91" t="str">
        <f>'A3'!K27</f>
        <v xml:space="preserve">  </v>
      </c>
      <c r="U24" s="91" t="str">
        <f>'A4'!K27</f>
        <v xml:space="preserve">  </v>
      </c>
      <c r="V24" s="91" t="str">
        <f>'A5'!K27</f>
        <v xml:space="preserve">  </v>
      </c>
      <c r="W24" s="91" t="str">
        <f>'A6'!K27</f>
        <v xml:space="preserve">  </v>
      </c>
      <c r="X24" s="91" t="str">
        <f>'A7'!K27</f>
        <v xml:space="preserve">  </v>
      </c>
      <c r="Y24" s="91" t="str">
        <f>'B1'!K27</f>
        <v xml:space="preserve">  </v>
      </c>
      <c r="Z24" s="91" t="str">
        <f>'B2'!K27</f>
        <v xml:space="preserve">  </v>
      </c>
      <c r="AA24" s="91" t="str">
        <f>'B3'!K27</f>
        <v xml:space="preserve">  </v>
      </c>
      <c r="AB24" s="91" t="str">
        <f>'C1'!K27</f>
        <v xml:space="preserve">  </v>
      </c>
      <c r="AC24" s="91" t="str">
        <f>'C2'!K27</f>
        <v xml:space="preserve">  </v>
      </c>
      <c r="AD24" s="91" t="str">
        <f>'C3'!K27</f>
        <v xml:space="preserve">  </v>
      </c>
      <c r="AE24" s="91" t="str">
        <f>'C4'!K27</f>
        <v xml:space="preserve">  </v>
      </c>
      <c r="AF24" s="101" t="str">
        <f t="shared" si="6"/>
        <v xml:space="preserve">  </v>
      </c>
      <c r="AG24" s="104" t="str">
        <f>IF('I NILAI SEKOLAH'!D23="","", 'I NILAI SEKOLAH'!D23)</f>
        <v/>
      </c>
      <c r="AH24" s="104" t="str">
        <f>IF('I NILAI SEKOLAH'!E23="","", 'I NILAI SEKOLAH'!E23)</f>
        <v/>
      </c>
      <c r="AI24" s="104" t="str">
        <f>IF('I NILAI SEKOLAH'!F23="","", 'I NILAI SEKOLAH'!F23)</f>
        <v/>
      </c>
      <c r="AJ24" s="104" t="str">
        <f>IF('I NILAI SEKOLAH'!G23="","", 'I NILAI SEKOLAH'!G23)</f>
        <v/>
      </c>
      <c r="AK24" s="104" t="str">
        <f>IF('I NILAI SEKOLAH'!H23="","", 'I NILAI SEKOLAH'!H23)</f>
        <v/>
      </c>
      <c r="AL24" s="104" t="str">
        <f>IF('I NILAI SEKOLAH'!I23="","", 'I NILAI SEKOLAH'!I23)</f>
        <v/>
      </c>
      <c r="AM24" s="104" t="str">
        <f>IF('I NILAI SEKOLAH'!J23="","", 'I NILAI SEKOLAH'!J23)</f>
        <v/>
      </c>
      <c r="AN24" s="104" t="str">
        <f>IF('I NILAI SEKOLAH'!K23="","", 'I NILAI SEKOLAH'!K23)</f>
        <v/>
      </c>
      <c r="AO24" s="104" t="str">
        <f>IF('I NILAI SEKOLAH'!L23="","", 'I NILAI SEKOLAH'!L23)</f>
        <v/>
      </c>
      <c r="AP24" s="104" t="str">
        <f>IF('I NILAI SEKOLAH'!M23="","", 'I NILAI SEKOLAH'!M23)</f>
        <v/>
      </c>
      <c r="AQ24" s="104" t="str">
        <f>IF('I NILAI SEKOLAH'!N23="","", 'I NILAI SEKOLAH'!N23)</f>
        <v/>
      </c>
      <c r="AR24" s="104" t="str">
        <f>IF('I NILAI SEKOLAH'!O23="","", 'I NILAI SEKOLAH'!O23)</f>
        <v/>
      </c>
      <c r="AS24" s="104" t="str">
        <f>IF('I NILAI SEKOLAH'!P23="","", 'I NILAI SEKOLAH'!P23)</f>
        <v/>
      </c>
      <c r="AT24" s="104" t="str">
        <f>IF('I NILAI SEKOLAH'!Q23="","", 'I NILAI SEKOLAH'!Q23)</f>
        <v/>
      </c>
      <c r="AU24" s="104" t="str">
        <f>IF('I NILAI SEKOLAH'!R23="","", 'I NILAI SEKOLAH'!R23)</f>
        <v/>
      </c>
      <c r="AV24" s="104" t="str">
        <f>IF('I NILAI SEKOLAH'!S23="","", 'I NILAI SEKOLAH'!S23)</f>
        <v/>
      </c>
      <c r="AW24" s="104" t="str">
        <f>IF('I NILAI SEKOLAH'!T23="","", 'I NILAI SEKOLAH'!T23)</f>
        <v/>
      </c>
      <c r="AX24" s="105" t="str">
        <f t="shared" si="3"/>
        <v xml:space="preserve">  </v>
      </c>
      <c r="AY24" s="66"/>
    </row>
    <row r="25" spans="1:51" ht="15.75" customHeight="1" x14ac:dyDescent="0.25">
      <c r="A25" s="90" t="str">
        <f>IF(BIODATA!A23="","", BIODATA!A23)</f>
        <v/>
      </c>
      <c r="B25" s="88" t="str">
        <f>IF(BIODATA!C23="","", BIODATA!C23)</f>
        <v/>
      </c>
      <c r="C25" s="88" t="str">
        <f>IF(BIODATA!D23="","", BIODATA!D23)</f>
        <v/>
      </c>
      <c r="D25" s="107" t="str">
        <f>IF(BIODATA!E23="","", BIODATA!E23)</f>
        <v/>
      </c>
      <c r="E25" s="88" t="str">
        <f>IF(BIODATA!H23="","", BIODATA!H23)</f>
        <v/>
      </c>
      <c r="F25" s="89" t="str">
        <f>IF('I NILAI UN'!E25="","",'I NILAI UN'!E25)</f>
        <v/>
      </c>
      <c r="G25" s="89" t="str">
        <f>IF('I NILAI UN'!F25="","",'I NILAI UN'!F25)</f>
        <v/>
      </c>
      <c r="H25" s="89" t="str">
        <f>IF('I NILAI UN'!G25="","",'I NILAI UN'!G25)</f>
        <v/>
      </c>
      <c r="I25" s="89" t="str">
        <f>IF('I NILAI UN'!H25="","",'I NILAI UN'!H25)</f>
        <v/>
      </c>
      <c r="J25" s="89">
        <f t="shared" si="4"/>
        <v>0</v>
      </c>
      <c r="K25" s="108" t="str">
        <f t="shared" si="7"/>
        <v/>
      </c>
      <c r="L25" s="108" t="str">
        <f t="shared" si="0"/>
        <v/>
      </c>
      <c r="M25" s="108" t="str">
        <f t="shared" si="1"/>
        <v/>
      </c>
      <c r="N25" s="108" t="str">
        <f t="shared" si="2"/>
        <v/>
      </c>
      <c r="O25" s="91" t="str">
        <f>Aa!K27</f>
        <v xml:space="preserve">  </v>
      </c>
      <c r="P25" s="91" t="str">
        <f>Ab!K28</f>
        <v xml:space="preserve">  </v>
      </c>
      <c r="Q25" s="91" t="str">
        <f>Ac!K28</f>
        <v xml:space="preserve">  </v>
      </c>
      <c r="R25" s="91" t="str">
        <f>Ad!K28</f>
        <v xml:space="preserve">  </v>
      </c>
      <c r="S25" s="91" t="str">
        <f>'A2'!K28</f>
        <v xml:space="preserve">  </v>
      </c>
      <c r="T25" s="91" t="str">
        <f>'A3'!K28</f>
        <v xml:space="preserve">  </v>
      </c>
      <c r="U25" s="91" t="str">
        <f>'A4'!K28</f>
        <v xml:space="preserve">  </v>
      </c>
      <c r="V25" s="91" t="str">
        <f>'A5'!K28</f>
        <v xml:space="preserve">  </v>
      </c>
      <c r="W25" s="91" t="str">
        <f>'A6'!K28</f>
        <v xml:space="preserve">  </v>
      </c>
      <c r="X25" s="91" t="str">
        <f>'A7'!K28</f>
        <v xml:space="preserve">  </v>
      </c>
      <c r="Y25" s="91" t="str">
        <f>'B1'!K28</f>
        <v xml:space="preserve">  </v>
      </c>
      <c r="Z25" s="91" t="str">
        <f>'B2'!K28</f>
        <v xml:space="preserve">  </v>
      </c>
      <c r="AA25" s="91" t="str">
        <f>'B3'!K28</f>
        <v xml:space="preserve">  </v>
      </c>
      <c r="AB25" s="91" t="str">
        <f>'C1'!K28</f>
        <v xml:space="preserve">  </v>
      </c>
      <c r="AC25" s="91" t="str">
        <f>'C2'!K28</f>
        <v xml:space="preserve">  </v>
      </c>
      <c r="AD25" s="91" t="str">
        <f>'C3'!K28</f>
        <v xml:space="preserve">  </v>
      </c>
      <c r="AE25" s="91" t="str">
        <f>'C4'!K28</f>
        <v xml:space="preserve">  </v>
      </c>
      <c r="AF25" s="101" t="str">
        <f t="shared" si="6"/>
        <v xml:space="preserve">  </v>
      </c>
      <c r="AG25" s="104" t="str">
        <f>IF('I NILAI SEKOLAH'!D24="","", 'I NILAI SEKOLAH'!D24)</f>
        <v/>
      </c>
      <c r="AH25" s="104" t="str">
        <f>IF('I NILAI SEKOLAH'!E24="","", 'I NILAI SEKOLAH'!E24)</f>
        <v/>
      </c>
      <c r="AI25" s="104" t="str">
        <f>IF('I NILAI SEKOLAH'!F24="","", 'I NILAI SEKOLAH'!F24)</f>
        <v/>
      </c>
      <c r="AJ25" s="104" t="str">
        <f>IF('I NILAI SEKOLAH'!G24="","", 'I NILAI SEKOLAH'!G24)</f>
        <v/>
      </c>
      <c r="AK25" s="104" t="str">
        <f>IF('I NILAI SEKOLAH'!H24="","", 'I NILAI SEKOLAH'!H24)</f>
        <v/>
      </c>
      <c r="AL25" s="104" t="str">
        <f>IF('I NILAI SEKOLAH'!I24="","", 'I NILAI SEKOLAH'!I24)</f>
        <v/>
      </c>
      <c r="AM25" s="104" t="str">
        <f>IF('I NILAI SEKOLAH'!J24="","", 'I NILAI SEKOLAH'!J24)</f>
        <v/>
      </c>
      <c r="AN25" s="104" t="str">
        <f>IF('I NILAI SEKOLAH'!K24="","", 'I NILAI SEKOLAH'!K24)</f>
        <v/>
      </c>
      <c r="AO25" s="104" t="str">
        <f>IF('I NILAI SEKOLAH'!L24="","", 'I NILAI SEKOLAH'!L24)</f>
        <v/>
      </c>
      <c r="AP25" s="104" t="str">
        <f>IF('I NILAI SEKOLAH'!M24="","", 'I NILAI SEKOLAH'!M24)</f>
        <v/>
      </c>
      <c r="AQ25" s="104" t="str">
        <f>IF('I NILAI SEKOLAH'!N24="","", 'I NILAI SEKOLAH'!N24)</f>
        <v/>
      </c>
      <c r="AR25" s="104" t="str">
        <f>IF('I NILAI SEKOLAH'!O24="","", 'I NILAI SEKOLAH'!O24)</f>
        <v/>
      </c>
      <c r="AS25" s="104" t="str">
        <f>IF('I NILAI SEKOLAH'!P24="","", 'I NILAI SEKOLAH'!P24)</f>
        <v/>
      </c>
      <c r="AT25" s="104" t="str">
        <f>IF('I NILAI SEKOLAH'!Q24="","", 'I NILAI SEKOLAH'!Q24)</f>
        <v/>
      </c>
      <c r="AU25" s="104" t="str">
        <f>IF('I NILAI SEKOLAH'!R24="","", 'I NILAI SEKOLAH'!R24)</f>
        <v/>
      </c>
      <c r="AV25" s="104" t="str">
        <f>IF('I NILAI SEKOLAH'!S24="","", 'I NILAI SEKOLAH'!S24)</f>
        <v/>
      </c>
      <c r="AW25" s="104" t="str">
        <f>IF('I NILAI SEKOLAH'!T24="","", 'I NILAI SEKOLAH'!T24)</f>
        <v/>
      </c>
      <c r="AX25" s="105" t="str">
        <f t="shared" si="3"/>
        <v xml:space="preserve">  </v>
      </c>
      <c r="AY25" s="66"/>
    </row>
    <row r="26" spans="1:51" ht="15.75" customHeight="1" x14ac:dyDescent="0.25">
      <c r="A26" s="90" t="str">
        <f>IF(BIODATA!A24="","", BIODATA!A24)</f>
        <v/>
      </c>
      <c r="B26" s="88" t="str">
        <f>IF(BIODATA!C24="","", BIODATA!C24)</f>
        <v/>
      </c>
      <c r="C26" s="88" t="str">
        <f>IF(BIODATA!D24="","", BIODATA!D24)</f>
        <v/>
      </c>
      <c r="D26" s="107" t="str">
        <f>IF(BIODATA!E24="","", BIODATA!E24)</f>
        <v/>
      </c>
      <c r="E26" s="88" t="str">
        <f>IF(BIODATA!H24="","", BIODATA!H24)</f>
        <v/>
      </c>
      <c r="F26" s="89" t="str">
        <f>IF('I NILAI UN'!E26="","",'I NILAI UN'!E26)</f>
        <v/>
      </c>
      <c r="G26" s="89" t="str">
        <f>IF('I NILAI UN'!F26="","",'I NILAI UN'!F26)</f>
        <v/>
      </c>
      <c r="H26" s="89" t="str">
        <f>IF('I NILAI UN'!G26="","",'I NILAI UN'!G26)</f>
        <v/>
      </c>
      <c r="I26" s="89" t="str">
        <f>IF('I NILAI UN'!H26="","",'I NILAI UN'!H26)</f>
        <v/>
      </c>
      <c r="J26" s="89">
        <f t="shared" si="4"/>
        <v>0</v>
      </c>
      <c r="K26" s="108" t="str">
        <f t="shared" si="7"/>
        <v/>
      </c>
      <c r="L26" s="108" t="str">
        <f t="shared" si="0"/>
        <v/>
      </c>
      <c r="M26" s="108" t="str">
        <f t="shared" si="1"/>
        <v/>
      </c>
      <c r="N26" s="108" t="str">
        <f t="shared" si="2"/>
        <v/>
      </c>
      <c r="O26" s="91" t="str">
        <f>Aa!K28</f>
        <v xml:space="preserve">  </v>
      </c>
      <c r="P26" s="91" t="str">
        <f>Ab!K29</f>
        <v xml:space="preserve">  </v>
      </c>
      <c r="Q26" s="91" t="str">
        <f>Ac!K29</f>
        <v xml:space="preserve">  </v>
      </c>
      <c r="R26" s="91" t="str">
        <f>Ad!K29</f>
        <v xml:space="preserve">  </v>
      </c>
      <c r="S26" s="91" t="str">
        <f>'A2'!K29</f>
        <v xml:space="preserve">  </v>
      </c>
      <c r="T26" s="91" t="str">
        <f>'A3'!K29</f>
        <v xml:space="preserve">  </v>
      </c>
      <c r="U26" s="91" t="str">
        <f>'A4'!K29</f>
        <v xml:space="preserve">  </v>
      </c>
      <c r="V26" s="91" t="str">
        <f>'A5'!K29</f>
        <v xml:space="preserve">  </v>
      </c>
      <c r="W26" s="91" t="str">
        <f>'A6'!K29</f>
        <v xml:space="preserve">  </v>
      </c>
      <c r="X26" s="91" t="str">
        <f>'A7'!K29</f>
        <v xml:space="preserve">  </v>
      </c>
      <c r="Y26" s="91" t="str">
        <f>'B1'!K29</f>
        <v xml:space="preserve">  </v>
      </c>
      <c r="Z26" s="91" t="str">
        <f>'B2'!K29</f>
        <v xml:space="preserve">  </v>
      </c>
      <c r="AA26" s="91" t="str">
        <f>'B3'!K29</f>
        <v xml:space="preserve">  </v>
      </c>
      <c r="AB26" s="91" t="str">
        <f>'C1'!K29</f>
        <v xml:space="preserve">  </v>
      </c>
      <c r="AC26" s="91" t="str">
        <f>'C2'!K29</f>
        <v xml:space="preserve">  </v>
      </c>
      <c r="AD26" s="91" t="str">
        <f>'C3'!K29</f>
        <v xml:space="preserve">  </v>
      </c>
      <c r="AE26" s="91" t="str">
        <f>'C4'!K29</f>
        <v xml:space="preserve">  </v>
      </c>
      <c r="AF26" s="101" t="str">
        <f t="shared" si="6"/>
        <v xml:space="preserve">  </v>
      </c>
      <c r="AG26" s="104" t="str">
        <f>IF('I NILAI SEKOLAH'!D25="","", 'I NILAI SEKOLAH'!D25)</f>
        <v/>
      </c>
      <c r="AH26" s="104" t="str">
        <f>IF('I NILAI SEKOLAH'!E25="","", 'I NILAI SEKOLAH'!E25)</f>
        <v/>
      </c>
      <c r="AI26" s="104" t="str">
        <f>IF('I NILAI SEKOLAH'!F25="","", 'I NILAI SEKOLAH'!F25)</f>
        <v/>
      </c>
      <c r="AJ26" s="104" t="str">
        <f>IF('I NILAI SEKOLAH'!G25="","", 'I NILAI SEKOLAH'!G25)</f>
        <v/>
      </c>
      <c r="AK26" s="104" t="str">
        <f>IF('I NILAI SEKOLAH'!H25="","", 'I NILAI SEKOLAH'!H25)</f>
        <v/>
      </c>
      <c r="AL26" s="104" t="str">
        <f>IF('I NILAI SEKOLAH'!I25="","", 'I NILAI SEKOLAH'!I25)</f>
        <v/>
      </c>
      <c r="AM26" s="104" t="str">
        <f>IF('I NILAI SEKOLAH'!J25="","", 'I NILAI SEKOLAH'!J25)</f>
        <v/>
      </c>
      <c r="AN26" s="104" t="str">
        <f>IF('I NILAI SEKOLAH'!K25="","", 'I NILAI SEKOLAH'!K25)</f>
        <v/>
      </c>
      <c r="AO26" s="104" t="str">
        <f>IF('I NILAI SEKOLAH'!L25="","", 'I NILAI SEKOLAH'!L25)</f>
        <v/>
      </c>
      <c r="AP26" s="104" t="str">
        <f>IF('I NILAI SEKOLAH'!M25="","", 'I NILAI SEKOLAH'!M25)</f>
        <v/>
      </c>
      <c r="AQ26" s="104" t="str">
        <f>IF('I NILAI SEKOLAH'!N25="","", 'I NILAI SEKOLAH'!N25)</f>
        <v/>
      </c>
      <c r="AR26" s="104" t="str">
        <f>IF('I NILAI SEKOLAH'!O25="","", 'I NILAI SEKOLAH'!O25)</f>
        <v/>
      </c>
      <c r="AS26" s="104" t="str">
        <f>IF('I NILAI SEKOLAH'!P25="","", 'I NILAI SEKOLAH'!P25)</f>
        <v/>
      </c>
      <c r="AT26" s="104" t="str">
        <f>IF('I NILAI SEKOLAH'!Q25="","", 'I NILAI SEKOLAH'!Q25)</f>
        <v/>
      </c>
      <c r="AU26" s="104" t="str">
        <f>IF('I NILAI SEKOLAH'!R25="","", 'I NILAI SEKOLAH'!R25)</f>
        <v/>
      </c>
      <c r="AV26" s="104" t="str">
        <f>IF('I NILAI SEKOLAH'!S25="","", 'I NILAI SEKOLAH'!S25)</f>
        <v/>
      </c>
      <c r="AW26" s="104" t="str">
        <f>IF('I NILAI SEKOLAH'!T25="","", 'I NILAI SEKOLAH'!T25)</f>
        <v/>
      </c>
      <c r="AX26" s="105" t="str">
        <f t="shared" si="3"/>
        <v xml:space="preserve">  </v>
      </c>
      <c r="AY26" s="66"/>
    </row>
    <row r="27" spans="1:51" ht="15.75" customHeight="1" x14ac:dyDescent="0.25">
      <c r="A27" s="90" t="str">
        <f>IF(BIODATA!A25="","", BIODATA!A25)</f>
        <v/>
      </c>
      <c r="B27" s="88" t="str">
        <f>IF(BIODATA!C25="","", BIODATA!C25)</f>
        <v/>
      </c>
      <c r="C27" s="88" t="str">
        <f>IF(BIODATA!D25="","", BIODATA!D25)</f>
        <v/>
      </c>
      <c r="D27" s="107" t="str">
        <f>IF(BIODATA!E25="","", BIODATA!E25)</f>
        <v/>
      </c>
      <c r="E27" s="88" t="str">
        <f>IF(BIODATA!H25="","", BIODATA!H25)</f>
        <v/>
      </c>
      <c r="F27" s="89" t="str">
        <f>IF('I NILAI UN'!E27="","",'I NILAI UN'!E27)</f>
        <v/>
      </c>
      <c r="G27" s="89" t="str">
        <f>IF('I NILAI UN'!F27="","",'I NILAI UN'!F27)</f>
        <v/>
      </c>
      <c r="H27" s="89" t="str">
        <f>IF('I NILAI UN'!G27="","",'I NILAI UN'!G27)</f>
        <v/>
      </c>
      <c r="I27" s="89" t="str">
        <f>IF('I NILAI UN'!H27="","",'I NILAI UN'!H27)</f>
        <v/>
      </c>
      <c r="J27" s="89">
        <f t="shared" si="4"/>
        <v>0</v>
      </c>
      <c r="K27" s="108" t="str">
        <f t="shared" si="7"/>
        <v/>
      </c>
      <c r="L27" s="108" t="str">
        <f t="shared" si="0"/>
        <v/>
      </c>
      <c r="M27" s="108" t="str">
        <f t="shared" si="1"/>
        <v/>
      </c>
      <c r="N27" s="108" t="str">
        <f t="shared" si="2"/>
        <v/>
      </c>
      <c r="O27" s="91" t="str">
        <f>Aa!K29</f>
        <v xml:space="preserve">  </v>
      </c>
      <c r="P27" s="91" t="str">
        <f>Ab!K30</f>
        <v xml:space="preserve">  </v>
      </c>
      <c r="Q27" s="91" t="str">
        <f>Ac!K30</f>
        <v xml:space="preserve">  </v>
      </c>
      <c r="R27" s="91" t="str">
        <f>Ad!K30</f>
        <v xml:space="preserve">  </v>
      </c>
      <c r="S27" s="91" t="str">
        <f>'A2'!K30</f>
        <v xml:space="preserve">  </v>
      </c>
      <c r="T27" s="91" t="str">
        <f>'A3'!K30</f>
        <v xml:space="preserve">  </v>
      </c>
      <c r="U27" s="91" t="str">
        <f>'A4'!K30</f>
        <v xml:space="preserve">  </v>
      </c>
      <c r="V27" s="91" t="str">
        <f>'A5'!K30</f>
        <v xml:space="preserve">  </v>
      </c>
      <c r="W27" s="91" t="str">
        <f>'A6'!K30</f>
        <v xml:space="preserve">  </v>
      </c>
      <c r="X27" s="91" t="str">
        <f>'A7'!K30</f>
        <v xml:space="preserve">  </v>
      </c>
      <c r="Y27" s="91" t="str">
        <f>'B1'!K30</f>
        <v xml:space="preserve">  </v>
      </c>
      <c r="Z27" s="91" t="str">
        <f>'B2'!K30</f>
        <v xml:space="preserve">  </v>
      </c>
      <c r="AA27" s="91" t="str">
        <f>'B3'!K30</f>
        <v xml:space="preserve">  </v>
      </c>
      <c r="AB27" s="91" t="str">
        <f>'C1'!K30</f>
        <v xml:space="preserve">  </v>
      </c>
      <c r="AC27" s="91" t="str">
        <f>'C2'!K30</f>
        <v xml:space="preserve">  </v>
      </c>
      <c r="AD27" s="91" t="str">
        <f>'C3'!K30</f>
        <v xml:space="preserve">  </v>
      </c>
      <c r="AE27" s="91" t="str">
        <f>'C4'!K30</f>
        <v xml:space="preserve">  </v>
      </c>
      <c r="AF27" s="101" t="str">
        <f t="shared" si="6"/>
        <v xml:space="preserve">  </v>
      </c>
      <c r="AG27" s="104" t="str">
        <f>IF('I NILAI SEKOLAH'!D26="","", 'I NILAI SEKOLAH'!D26)</f>
        <v/>
      </c>
      <c r="AH27" s="104" t="str">
        <f>IF('I NILAI SEKOLAH'!E26="","", 'I NILAI SEKOLAH'!E26)</f>
        <v/>
      </c>
      <c r="AI27" s="104" t="str">
        <f>IF('I NILAI SEKOLAH'!F26="","", 'I NILAI SEKOLAH'!F26)</f>
        <v/>
      </c>
      <c r="AJ27" s="104" t="str">
        <f>IF('I NILAI SEKOLAH'!G26="","", 'I NILAI SEKOLAH'!G26)</f>
        <v/>
      </c>
      <c r="AK27" s="104" t="str">
        <f>IF('I NILAI SEKOLAH'!H26="","", 'I NILAI SEKOLAH'!H26)</f>
        <v/>
      </c>
      <c r="AL27" s="104" t="str">
        <f>IF('I NILAI SEKOLAH'!I26="","", 'I NILAI SEKOLAH'!I26)</f>
        <v/>
      </c>
      <c r="AM27" s="104" t="str">
        <f>IF('I NILAI SEKOLAH'!J26="","", 'I NILAI SEKOLAH'!J26)</f>
        <v/>
      </c>
      <c r="AN27" s="104" t="str">
        <f>IF('I NILAI SEKOLAH'!K26="","", 'I NILAI SEKOLAH'!K26)</f>
        <v/>
      </c>
      <c r="AO27" s="104" t="str">
        <f>IF('I NILAI SEKOLAH'!L26="","", 'I NILAI SEKOLAH'!L26)</f>
        <v/>
      </c>
      <c r="AP27" s="104" t="str">
        <f>IF('I NILAI SEKOLAH'!M26="","", 'I NILAI SEKOLAH'!M26)</f>
        <v/>
      </c>
      <c r="AQ27" s="104" t="str">
        <f>IF('I NILAI SEKOLAH'!N26="","", 'I NILAI SEKOLAH'!N26)</f>
        <v/>
      </c>
      <c r="AR27" s="104" t="str">
        <f>IF('I NILAI SEKOLAH'!O26="","", 'I NILAI SEKOLAH'!O26)</f>
        <v/>
      </c>
      <c r="AS27" s="104" t="str">
        <f>IF('I NILAI SEKOLAH'!P26="","", 'I NILAI SEKOLAH'!P26)</f>
        <v/>
      </c>
      <c r="AT27" s="104" t="str">
        <f>IF('I NILAI SEKOLAH'!Q26="","", 'I NILAI SEKOLAH'!Q26)</f>
        <v/>
      </c>
      <c r="AU27" s="104" t="str">
        <f>IF('I NILAI SEKOLAH'!R26="","", 'I NILAI SEKOLAH'!R26)</f>
        <v/>
      </c>
      <c r="AV27" s="104" t="str">
        <f>IF('I NILAI SEKOLAH'!S26="","", 'I NILAI SEKOLAH'!S26)</f>
        <v/>
      </c>
      <c r="AW27" s="104" t="str">
        <f>IF('I NILAI SEKOLAH'!T26="","", 'I NILAI SEKOLAH'!T26)</f>
        <v/>
      </c>
      <c r="AX27" s="105" t="str">
        <f t="shared" si="3"/>
        <v xml:space="preserve">  </v>
      </c>
      <c r="AY27" s="66"/>
    </row>
    <row r="28" spans="1:51" ht="15.75" customHeight="1" x14ac:dyDescent="0.25">
      <c r="A28" s="90" t="str">
        <f>IF(BIODATA!A26="","", BIODATA!A26)</f>
        <v/>
      </c>
      <c r="B28" s="88" t="str">
        <f>IF(BIODATA!C26="","", BIODATA!C26)</f>
        <v/>
      </c>
      <c r="C28" s="88" t="str">
        <f>IF(BIODATA!D26="","", BIODATA!D26)</f>
        <v/>
      </c>
      <c r="D28" s="107" t="str">
        <f>IF(BIODATA!E26="","", BIODATA!E26)</f>
        <v/>
      </c>
      <c r="E28" s="88" t="str">
        <f>IF(BIODATA!H26="","", BIODATA!H26)</f>
        <v/>
      </c>
      <c r="F28" s="89" t="str">
        <f>IF('I NILAI UN'!E28="","",'I NILAI UN'!E28)</f>
        <v/>
      </c>
      <c r="G28" s="89" t="str">
        <f>IF('I NILAI UN'!F28="","",'I NILAI UN'!F28)</f>
        <v/>
      </c>
      <c r="H28" s="89" t="str">
        <f>IF('I NILAI UN'!G28="","",'I NILAI UN'!G28)</f>
        <v/>
      </c>
      <c r="I28" s="89" t="str">
        <f>IF('I NILAI UN'!H28="","",'I NILAI UN'!H28)</f>
        <v/>
      </c>
      <c r="J28" s="89">
        <f t="shared" si="4"/>
        <v>0</v>
      </c>
      <c r="K28" s="108" t="str">
        <f t="shared" si="7"/>
        <v/>
      </c>
      <c r="L28" s="108" t="str">
        <f t="shared" si="0"/>
        <v/>
      </c>
      <c r="M28" s="108" t="str">
        <f t="shared" si="1"/>
        <v/>
      </c>
      <c r="N28" s="108" t="str">
        <f t="shared" si="2"/>
        <v/>
      </c>
      <c r="O28" s="91" t="str">
        <f>Aa!K30</f>
        <v xml:space="preserve">  </v>
      </c>
      <c r="P28" s="91" t="str">
        <f>Ab!K31</f>
        <v xml:space="preserve">  </v>
      </c>
      <c r="Q28" s="91" t="str">
        <f>Ac!K31</f>
        <v xml:space="preserve">  </v>
      </c>
      <c r="R28" s="91" t="str">
        <f>Ad!K31</f>
        <v xml:space="preserve">  </v>
      </c>
      <c r="S28" s="91" t="str">
        <f>'A2'!K31</f>
        <v xml:space="preserve">  </v>
      </c>
      <c r="T28" s="91" t="str">
        <f>'A3'!K31</f>
        <v xml:space="preserve">  </v>
      </c>
      <c r="U28" s="91" t="str">
        <f>'A4'!K31</f>
        <v xml:space="preserve">  </v>
      </c>
      <c r="V28" s="91" t="str">
        <f>'A5'!K31</f>
        <v xml:space="preserve">  </v>
      </c>
      <c r="W28" s="91" t="str">
        <f>'A6'!K31</f>
        <v xml:space="preserve">  </v>
      </c>
      <c r="X28" s="91" t="str">
        <f>'A7'!K31</f>
        <v xml:space="preserve">  </v>
      </c>
      <c r="Y28" s="91" t="str">
        <f>'B1'!K31</f>
        <v xml:space="preserve">  </v>
      </c>
      <c r="Z28" s="91" t="str">
        <f>'B2'!K31</f>
        <v xml:space="preserve">  </v>
      </c>
      <c r="AA28" s="91" t="str">
        <f>'B3'!K31</f>
        <v xml:space="preserve">  </v>
      </c>
      <c r="AB28" s="91" t="str">
        <f>'C1'!K31</f>
        <v xml:space="preserve">  </v>
      </c>
      <c r="AC28" s="91" t="str">
        <f>'C2'!K31</f>
        <v xml:space="preserve">  </v>
      </c>
      <c r="AD28" s="91" t="str">
        <f>'C3'!K31</f>
        <v xml:space="preserve">  </v>
      </c>
      <c r="AE28" s="91" t="str">
        <f>'C4'!K31</f>
        <v xml:space="preserve">  </v>
      </c>
      <c r="AF28" s="101" t="str">
        <f t="shared" si="6"/>
        <v xml:space="preserve">  </v>
      </c>
      <c r="AG28" s="104" t="str">
        <f>IF('I NILAI SEKOLAH'!D27="","", 'I NILAI SEKOLAH'!D27)</f>
        <v/>
      </c>
      <c r="AH28" s="104" t="str">
        <f>IF('I NILAI SEKOLAH'!E27="","", 'I NILAI SEKOLAH'!E27)</f>
        <v/>
      </c>
      <c r="AI28" s="104" t="str">
        <f>IF('I NILAI SEKOLAH'!F27="","", 'I NILAI SEKOLAH'!F27)</f>
        <v/>
      </c>
      <c r="AJ28" s="104" t="str">
        <f>IF('I NILAI SEKOLAH'!G27="","", 'I NILAI SEKOLAH'!G27)</f>
        <v/>
      </c>
      <c r="AK28" s="104" t="str">
        <f>IF('I NILAI SEKOLAH'!H27="","", 'I NILAI SEKOLAH'!H27)</f>
        <v/>
      </c>
      <c r="AL28" s="104" t="str">
        <f>IF('I NILAI SEKOLAH'!I27="","", 'I NILAI SEKOLAH'!I27)</f>
        <v/>
      </c>
      <c r="AM28" s="104" t="str">
        <f>IF('I NILAI SEKOLAH'!J27="","", 'I NILAI SEKOLAH'!J27)</f>
        <v/>
      </c>
      <c r="AN28" s="104" t="str">
        <f>IF('I NILAI SEKOLAH'!K27="","", 'I NILAI SEKOLAH'!K27)</f>
        <v/>
      </c>
      <c r="AO28" s="104" t="str">
        <f>IF('I NILAI SEKOLAH'!L27="","", 'I NILAI SEKOLAH'!L27)</f>
        <v/>
      </c>
      <c r="AP28" s="104" t="str">
        <f>IF('I NILAI SEKOLAH'!M27="","", 'I NILAI SEKOLAH'!M27)</f>
        <v/>
      </c>
      <c r="AQ28" s="104" t="str">
        <f>IF('I NILAI SEKOLAH'!N27="","", 'I NILAI SEKOLAH'!N27)</f>
        <v/>
      </c>
      <c r="AR28" s="104" t="str">
        <f>IF('I NILAI SEKOLAH'!O27="","", 'I NILAI SEKOLAH'!O27)</f>
        <v/>
      </c>
      <c r="AS28" s="104" t="str">
        <f>IF('I NILAI SEKOLAH'!P27="","", 'I NILAI SEKOLAH'!P27)</f>
        <v/>
      </c>
      <c r="AT28" s="104" t="str">
        <f>IF('I NILAI SEKOLAH'!Q27="","", 'I NILAI SEKOLAH'!Q27)</f>
        <v/>
      </c>
      <c r="AU28" s="104" t="str">
        <f>IF('I NILAI SEKOLAH'!R27="","", 'I NILAI SEKOLAH'!R27)</f>
        <v/>
      </c>
      <c r="AV28" s="104" t="str">
        <f>IF('I NILAI SEKOLAH'!S27="","", 'I NILAI SEKOLAH'!S27)</f>
        <v/>
      </c>
      <c r="AW28" s="104" t="str">
        <f>IF('I NILAI SEKOLAH'!T27="","", 'I NILAI SEKOLAH'!T27)</f>
        <v/>
      </c>
      <c r="AX28" s="105" t="str">
        <f t="shared" si="3"/>
        <v xml:space="preserve">  </v>
      </c>
      <c r="AY28" s="66"/>
    </row>
    <row r="29" spans="1:51" ht="15.75" customHeight="1" x14ac:dyDescent="0.25">
      <c r="A29" s="90" t="str">
        <f>IF(BIODATA!A27="","", BIODATA!A27)</f>
        <v/>
      </c>
      <c r="B29" s="88" t="str">
        <f>IF(BIODATA!C27="","", BIODATA!C27)</f>
        <v/>
      </c>
      <c r="C29" s="88" t="str">
        <f>IF(BIODATA!D27="","", BIODATA!D27)</f>
        <v/>
      </c>
      <c r="D29" s="107" t="str">
        <f>IF(BIODATA!E27="","", BIODATA!E27)</f>
        <v/>
      </c>
      <c r="E29" s="88" t="str">
        <f>IF(BIODATA!H27="","", BIODATA!H27)</f>
        <v/>
      </c>
      <c r="F29" s="89" t="str">
        <f>IF('I NILAI UN'!E29="","",'I NILAI UN'!E29)</f>
        <v/>
      </c>
      <c r="G29" s="89" t="str">
        <f>IF('I NILAI UN'!F29="","",'I NILAI UN'!F29)</f>
        <v/>
      </c>
      <c r="H29" s="89" t="str">
        <f>IF('I NILAI UN'!G29="","",'I NILAI UN'!G29)</f>
        <v/>
      </c>
      <c r="I29" s="89" t="str">
        <f>IF('I NILAI UN'!H29="","",'I NILAI UN'!H29)</f>
        <v/>
      </c>
      <c r="J29" s="89">
        <f t="shared" si="4"/>
        <v>0</v>
      </c>
      <c r="K29" s="108" t="str">
        <f t="shared" si="7"/>
        <v/>
      </c>
      <c r="L29" s="108" t="str">
        <f t="shared" si="0"/>
        <v/>
      </c>
      <c r="M29" s="108" t="str">
        <f t="shared" si="1"/>
        <v/>
      </c>
      <c r="N29" s="108" t="str">
        <f t="shared" si="2"/>
        <v/>
      </c>
      <c r="O29" s="91" t="str">
        <f>Aa!K31</f>
        <v xml:space="preserve">  </v>
      </c>
      <c r="P29" s="91" t="str">
        <f>Ab!K32</f>
        <v xml:space="preserve">  </v>
      </c>
      <c r="Q29" s="91" t="str">
        <f>Ac!K32</f>
        <v xml:space="preserve">  </v>
      </c>
      <c r="R29" s="91" t="str">
        <f>Ad!K32</f>
        <v xml:space="preserve">  </v>
      </c>
      <c r="S29" s="91" t="str">
        <f>'A2'!K32</f>
        <v xml:space="preserve">  </v>
      </c>
      <c r="T29" s="91" t="str">
        <f>'A3'!K32</f>
        <v xml:space="preserve">  </v>
      </c>
      <c r="U29" s="91" t="str">
        <f>'A4'!K32</f>
        <v xml:space="preserve">  </v>
      </c>
      <c r="V29" s="91" t="str">
        <f>'A5'!K32</f>
        <v xml:space="preserve">  </v>
      </c>
      <c r="W29" s="91" t="str">
        <f>'A6'!K32</f>
        <v xml:space="preserve">  </v>
      </c>
      <c r="X29" s="91" t="str">
        <f>'A7'!K32</f>
        <v xml:space="preserve">  </v>
      </c>
      <c r="Y29" s="91" t="str">
        <f>'B1'!K32</f>
        <v xml:space="preserve">  </v>
      </c>
      <c r="Z29" s="91" t="str">
        <f>'B2'!K32</f>
        <v xml:space="preserve">  </v>
      </c>
      <c r="AA29" s="91" t="str">
        <f>'B3'!K32</f>
        <v xml:space="preserve">  </v>
      </c>
      <c r="AB29" s="91" t="str">
        <f>'C1'!K32</f>
        <v xml:space="preserve">  </v>
      </c>
      <c r="AC29" s="91" t="str">
        <f>'C2'!K32</f>
        <v xml:space="preserve">  </v>
      </c>
      <c r="AD29" s="91" t="str">
        <f>'C3'!K32</f>
        <v xml:space="preserve">  </v>
      </c>
      <c r="AE29" s="91" t="str">
        <f>'C4'!K32</f>
        <v xml:space="preserve">  </v>
      </c>
      <c r="AF29" s="101" t="str">
        <f t="shared" si="6"/>
        <v xml:space="preserve">  </v>
      </c>
      <c r="AG29" s="104" t="str">
        <f>IF('I NILAI SEKOLAH'!D28="","", 'I NILAI SEKOLAH'!D28)</f>
        <v/>
      </c>
      <c r="AH29" s="104" t="str">
        <f>IF('I NILAI SEKOLAH'!E28="","", 'I NILAI SEKOLAH'!E28)</f>
        <v/>
      </c>
      <c r="AI29" s="104" t="str">
        <f>IF('I NILAI SEKOLAH'!F28="","", 'I NILAI SEKOLAH'!F28)</f>
        <v/>
      </c>
      <c r="AJ29" s="104" t="str">
        <f>IF('I NILAI SEKOLAH'!G28="","", 'I NILAI SEKOLAH'!G28)</f>
        <v/>
      </c>
      <c r="AK29" s="104" t="str">
        <f>IF('I NILAI SEKOLAH'!H28="","", 'I NILAI SEKOLAH'!H28)</f>
        <v/>
      </c>
      <c r="AL29" s="104" t="str">
        <f>IF('I NILAI SEKOLAH'!I28="","", 'I NILAI SEKOLAH'!I28)</f>
        <v/>
      </c>
      <c r="AM29" s="104" t="str">
        <f>IF('I NILAI SEKOLAH'!J28="","", 'I NILAI SEKOLAH'!J28)</f>
        <v/>
      </c>
      <c r="AN29" s="104" t="str">
        <f>IF('I NILAI SEKOLAH'!K28="","", 'I NILAI SEKOLAH'!K28)</f>
        <v/>
      </c>
      <c r="AO29" s="104" t="str">
        <f>IF('I NILAI SEKOLAH'!L28="","", 'I NILAI SEKOLAH'!L28)</f>
        <v/>
      </c>
      <c r="AP29" s="104" t="str">
        <f>IF('I NILAI SEKOLAH'!M28="","", 'I NILAI SEKOLAH'!M28)</f>
        <v/>
      </c>
      <c r="AQ29" s="104" t="str">
        <f>IF('I NILAI SEKOLAH'!N28="","", 'I NILAI SEKOLAH'!N28)</f>
        <v/>
      </c>
      <c r="AR29" s="104" t="str">
        <f>IF('I NILAI SEKOLAH'!O28="","", 'I NILAI SEKOLAH'!O28)</f>
        <v/>
      </c>
      <c r="AS29" s="104" t="str">
        <f>IF('I NILAI SEKOLAH'!P28="","", 'I NILAI SEKOLAH'!P28)</f>
        <v/>
      </c>
      <c r="AT29" s="104" t="str">
        <f>IF('I NILAI SEKOLAH'!Q28="","", 'I NILAI SEKOLAH'!Q28)</f>
        <v/>
      </c>
      <c r="AU29" s="104" t="str">
        <f>IF('I NILAI SEKOLAH'!R28="","", 'I NILAI SEKOLAH'!R28)</f>
        <v/>
      </c>
      <c r="AV29" s="104" t="str">
        <f>IF('I NILAI SEKOLAH'!S28="","", 'I NILAI SEKOLAH'!S28)</f>
        <v/>
      </c>
      <c r="AW29" s="104" t="str">
        <f>IF('I NILAI SEKOLAH'!T28="","", 'I NILAI SEKOLAH'!T28)</f>
        <v/>
      </c>
      <c r="AX29" s="105" t="str">
        <f t="shared" si="3"/>
        <v xml:space="preserve">  </v>
      </c>
      <c r="AY29" s="66"/>
    </row>
    <row r="30" spans="1:51" ht="15.75" customHeight="1" x14ac:dyDescent="0.25">
      <c r="A30" s="90" t="str">
        <f>IF(BIODATA!A28="","", BIODATA!A28)</f>
        <v/>
      </c>
      <c r="B30" s="88" t="str">
        <f>IF(BIODATA!C28="","", BIODATA!C28)</f>
        <v/>
      </c>
      <c r="C30" s="88" t="str">
        <f>IF(BIODATA!D28="","", BIODATA!D28)</f>
        <v/>
      </c>
      <c r="D30" s="107" t="str">
        <f>IF(BIODATA!E28="","", BIODATA!E28)</f>
        <v/>
      </c>
      <c r="E30" s="88" t="str">
        <f>IF(BIODATA!H28="","", BIODATA!H28)</f>
        <v/>
      </c>
      <c r="F30" s="89" t="str">
        <f>IF('I NILAI UN'!E30="","",'I NILAI UN'!E30)</f>
        <v/>
      </c>
      <c r="G30" s="89" t="str">
        <f>IF('I NILAI UN'!F30="","",'I NILAI UN'!F30)</f>
        <v/>
      </c>
      <c r="H30" s="89" t="str">
        <f>IF('I NILAI UN'!G30="","",'I NILAI UN'!G30)</f>
        <v/>
      </c>
      <c r="I30" s="89" t="str">
        <f>IF('I NILAI UN'!H30="","",'I NILAI UN'!H30)</f>
        <v/>
      </c>
      <c r="J30" s="89">
        <f t="shared" si="4"/>
        <v>0</v>
      </c>
      <c r="K30" s="108" t="str">
        <f t="shared" si="7"/>
        <v/>
      </c>
      <c r="L30" s="108" t="str">
        <f t="shared" si="0"/>
        <v/>
      </c>
      <c r="M30" s="108" t="str">
        <f t="shared" si="1"/>
        <v/>
      </c>
      <c r="N30" s="108" t="str">
        <f t="shared" si="2"/>
        <v/>
      </c>
      <c r="O30" s="91" t="str">
        <f>Aa!K32</f>
        <v xml:space="preserve">  </v>
      </c>
      <c r="P30" s="91" t="str">
        <f>Ab!K33</f>
        <v xml:space="preserve">  </v>
      </c>
      <c r="Q30" s="91" t="str">
        <f>Ac!K33</f>
        <v xml:space="preserve">  </v>
      </c>
      <c r="R30" s="91" t="str">
        <f>Ad!K33</f>
        <v xml:space="preserve">  </v>
      </c>
      <c r="S30" s="91" t="str">
        <f>'A2'!K33</f>
        <v xml:space="preserve">  </v>
      </c>
      <c r="T30" s="91" t="str">
        <f>'A3'!K33</f>
        <v xml:space="preserve">  </v>
      </c>
      <c r="U30" s="91" t="str">
        <f>'A4'!K33</f>
        <v xml:space="preserve">  </v>
      </c>
      <c r="V30" s="91" t="str">
        <f>'A5'!K33</f>
        <v xml:space="preserve">  </v>
      </c>
      <c r="W30" s="91" t="str">
        <f>'A6'!K33</f>
        <v xml:space="preserve">  </v>
      </c>
      <c r="X30" s="91" t="str">
        <f>'A7'!K33</f>
        <v xml:space="preserve">  </v>
      </c>
      <c r="Y30" s="91" t="str">
        <f>'B1'!K33</f>
        <v xml:space="preserve">  </v>
      </c>
      <c r="Z30" s="91" t="str">
        <f>'B2'!K33</f>
        <v xml:space="preserve">  </v>
      </c>
      <c r="AA30" s="91" t="str">
        <f>'B3'!K33</f>
        <v xml:space="preserve">  </v>
      </c>
      <c r="AB30" s="91" t="str">
        <f>'C1'!K33</f>
        <v xml:space="preserve">  </v>
      </c>
      <c r="AC30" s="91" t="str">
        <f>'C2'!K33</f>
        <v xml:space="preserve">  </v>
      </c>
      <c r="AD30" s="91" t="str">
        <f>'C3'!K33</f>
        <v xml:space="preserve">  </v>
      </c>
      <c r="AE30" s="91" t="str">
        <f>'C4'!K33</f>
        <v xml:space="preserve">  </v>
      </c>
      <c r="AF30" s="101" t="str">
        <f t="shared" si="6"/>
        <v xml:space="preserve">  </v>
      </c>
      <c r="AG30" s="104" t="str">
        <f>IF('I NILAI SEKOLAH'!D29="","", 'I NILAI SEKOLAH'!D29)</f>
        <v/>
      </c>
      <c r="AH30" s="104" t="str">
        <f>IF('I NILAI SEKOLAH'!E29="","", 'I NILAI SEKOLAH'!E29)</f>
        <v/>
      </c>
      <c r="AI30" s="104" t="str">
        <f>IF('I NILAI SEKOLAH'!F29="","", 'I NILAI SEKOLAH'!F29)</f>
        <v/>
      </c>
      <c r="AJ30" s="104" t="str">
        <f>IF('I NILAI SEKOLAH'!G29="","", 'I NILAI SEKOLAH'!G29)</f>
        <v/>
      </c>
      <c r="AK30" s="104" t="str">
        <f>IF('I NILAI SEKOLAH'!H29="","", 'I NILAI SEKOLAH'!H29)</f>
        <v/>
      </c>
      <c r="AL30" s="104" t="str">
        <f>IF('I NILAI SEKOLAH'!I29="","", 'I NILAI SEKOLAH'!I29)</f>
        <v/>
      </c>
      <c r="AM30" s="104" t="str">
        <f>IF('I NILAI SEKOLAH'!J29="","", 'I NILAI SEKOLAH'!J29)</f>
        <v/>
      </c>
      <c r="AN30" s="104" t="str">
        <f>IF('I NILAI SEKOLAH'!K29="","", 'I NILAI SEKOLAH'!K29)</f>
        <v/>
      </c>
      <c r="AO30" s="104" t="str">
        <f>IF('I NILAI SEKOLAH'!L29="","", 'I NILAI SEKOLAH'!L29)</f>
        <v/>
      </c>
      <c r="AP30" s="104" t="str">
        <f>IF('I NILAI SEKOLAH'!M29="","", 'I NILAI SEKOLAH'!M29)</f>
        <v/>
      </c>
      <c r="AQ30" s="104" t="str">
        <f>IF('I NILAI SEKOLAH'!N29="","", 'I NILAI SEKOLAH'!N29)</f>
        <v/>
      </c>
      <c r="AR30" s="104" t="str">
        <f>IF('I NILAI SEKOLAH'!O29="","", 'I NILAI SEKOLAH'!O29)</f>
        <v/>
      </c>
      <c r="AS30" s="104" t="str">
        <f>IF('I NILAI SEKOLAH'!P29="","", 'I NILAI SEKOLAH'!P29)</f>
        <v/>
      </c>
      <c r="AT30" s="104" t="str">
        <f>IF('I NILAI SEKOLAH'!Q29="","", 'I NILAI SEKOLAH'!Q29)</f>
        <v/>
      </c>
      <c r="AU30" s="104" t="str">
        <f>IF('I NILAI SEKOLAH'!R29="","", 'I NILAI SEKOLAH'!R29)</f>
        <v/>
      </c>
      <c r="AV30" s="104" t="str">
        <f>IF('I NILAI SEKOLAH'!S29="","", 'I NILAI SEKOLAH'!S29)</f>
        <v/>
      </c>
      <c r="AW30" s="104" t="str">
        <f>IF('I NILAI SEKOLAH'!T29="","", 'I NILAI SEKOLAH'!T29)</f>
        <v/>
      </c>
      <c r="AX30" s="105" t="str">
        <f t="shared" si="3"/>
        <v xml:space="preserve">  </v>
      </c>
      <c r="AY30" s="66"/>
    </row>
    <row r="31" spans="1:51" ht="15.75" customHeight="1" x14ac:dyDescent="0.25">
      <c r="A31" s="90" t="str">
        <f>IF(BIODATA!A29="","", BIODATA!A29)</f>
        <v/>
      </c>
      <c r="B31" s="88" t="str">
        <f>IF(BIODATA!C29="","", BIODATA!C29)</f>
        <v/>
      </c>
      <c r="C31" s="88" t="str">
        <f>IF(BIODATA!D29="","", BIODATA!D29)</f>
        <v/>
      </c>
      <c r="D31" s="107" t="str">
        <f>IF(BIODATA!E29="","", BIODATA!E29)</f>
        <v/>
      </c>
      <c r="E31" s="88" t="str">
        <f>IF(BIODATA!H29="","", BIODATA!H29)</f>
        <v/>
      </c>
      <c r="F31" s="89" t="str">
        <f>IF('I NILAI UN'!E31="","",'I NILAI UN'!E31)</f>
        <v/>
      </c>
      <c r="G31" s="89" t="str">
        <f>IF('I NILAI UN'!F31="","",'I NILAI UN'!F31)</f>
        <v/>
      </c>
      <c r="H31" s="89" t="str">
        <f>IF('I NILAI UN'!G31="","",'I NILAI UN'!G31)</f>
        <v/>
      </c>
      <c r="I31" s="89" t="str">
        <f>IF('I NILAI UN'!H31="","",'I NILAI UN'!H31)</f>
        <v/>
      </c>
      <c r="J31" s="89">
        <f t="shared" si="4"/>
        <v>0</v>
      </c>
      <c r="K31" s="108" t="str">
        <f t="shared" si="7"/>
        <v/>
      </c>
      <c r="L31" s="108" t="str">
        <f t="shared" si="0"/>
        <v/>
      </c>
      <c r="M31" s="108" t="str">
        <f t="shared" si="1"/>
        <v/>
      </c>
      <c r="N31" s="108" t="str">
        <f t="shared" si="2"/>
        <v/>
      </c>
      <c r="O31" s="91" t="str">
        <f>Aa!K33</f>
        <v xml:space="preserve">  </v>
      </c>
      <c r="P31" s="91" t="str">
        <f>Ab!K34</f>
        <v xml:space="preserve">  </v>
      </c>
      <c r="Q31" s="91" t="str">
        <f>Ac!K34</f>
        <v xml:space="preserve">  </v>
      </c>
      <c r="R31" s="91" t="str">
        <f>Ad!K34</f>
        <v xml:space="preserve">  </v>
      </c>
      <c r="S31" s="91" t="str">
        <f>'A2'!K34</f>
        <v xml:space="preserve">  </v>
      </c>
      <c r="T31" s="91" t="str">
        <f>'A3'!K34</f>
        <v xml:space="preserve">  </v>
      </c>
      <c r="U31" s="91" t="str">
        <f>'A4'!K34</f>
        <v xml:space="preserve">  </v>
      </c>
      <c r="V31" s="91" t="str">
        <f>'A5'!K34</f>
        <v xml:space="preserve">  </v>
      </c>
      <c r="W31" s="91" t="str">
        <f>'A6'!K34</f>
        <v xml:space="preserve">  </v>
      </c>
      <c r="X31" s="91" t="str">
        <f>'A7'!K34</f>
        <v xml:space="preserve">  </v>
      </c>
      <c r="Y31" s="91" t="str">
        <f>'B1'!K34</f>
        <v xml:space="preserve">  </v>
      </c>
      <c r="Z31" s="91" t="str">
        <f>'B2'!K34</f>
        <v xml:space="preserve">  </v>
      </c>
      <c r="AA31" s="91" t="str">
        <f>'B3'!K34</f>
        <v xml:space="preserve">  </v>
      </c>
      <c r="AB31" s="91" t="str">
        <f>'C1'!K34</f>
        <v xml:space="preserve">  </v>
      </c>
      <c r="AC31" s="91" t="str">
        <f>'C2'!K34</f>
        <v xml:space="preserve">  </v>
      </c>
      <c r="AD31" s="91" t="str">
        <f>'C3'!K34</f>
        <v xml:space="preserve">  </v>
      </c>
      <c r="AE31" s="91" t="str">
        <f>'C4'!K34</f>
        <v xml:space="preserve">  </v>
      </c>
      <c r="AF31" s="101" t="str">
        <f t="shared" si="6"/>
        <v xml:space="preserve">  </v>
      </c>
      <c r="AG31" s="104" t="str">
        <f>IF('I NILAI SEKOLAH'!D30="","", 'I NILAI SEKOLAH'!D30)</f>
        <v/>
      </c>
      <c r="AH31" s="104" t="str">
        <f>IF('I NILAI SEKOLAH'!E30="","", 'I NILAI SEKOLAH'!E30)</f>
        <v/>
      </c>
      <c r="AI31" s="104" t="str">
        <f>IF('I NILAI SEKOLAH'!F30="","", 'I NILAI SEKOLAH'!F30)</f>
        <v/>
      </c>
      <c r="AJ31" s="104" t="str">
        <f>IF('I NILAI SEKOLAH'!G30="","", 'I NILAI SEKOLAH'!G30)</f>
        <v/>
      </c>
      <c r="AK31" s="104" t="str">
        <f>IF('I NILAI SEKOLAH'!H30="","", 'I NILAI SEKOLAH'!H30)</f>
        <v/>
      </c>
      <c r="AL31" s="104" t="str">
        <f>IF('I NILAI SEKOLAH'!I30="","", 'I NILAI SEKOLAH'!I30)</f>
        <v/>
      </c>
      <c r="AM31" s="104" t="str">
        <f>IF('I NILAI SEKOLAH'!J30="","", 'I NILAI SEKOLAH'!J30)</f>
        <v/>
      </c>
      <c r="AN31" s="104" t="str">
        <f>IF('I NILAI SEKOLAH'!K30="","", 'I NILAI SEKOLAH'!K30)</f>
        <v/>
      </c>
      <c r="AO31" s="104" t="str">
        <f>IF('I NILAI SEKOLAH'!L30="","", 'I NILAI SEKOLAH'!L30)</f>
        <v/>
      </c>
      <c r="AP31" s="104" t="str">
        <f>IF('I NILAI SEKOLAH'!M30="","", 'I NILAI SEKOLAH'!M30)</f>
        <v/>
      </c>
      <c r="AQ31" s="104" t="str">
        <f>IF('I NILAI SEKOLAH'!N30="","", 'I NILAI SEKOLAH'!N30)</f>
        <v/>
      </c>
      <c r="AR31" s="104" t="str">
        <f>IF('I NILAI SEKOLAH'!O30="","", 'I NILAI SEKOLAH'!O30)</f>
        <v/>
      </c>
      <c r="AS31" s="104" t="str">
        <f>IF('I NILAI SEKOLAH'!P30="","", 'I NILAI SEKOLAH'!P30)</f>
        <v/>
      </c>
      <c r="AT31" s="104" t="str">
        <f>IF('I NILAI SEKOLAH'!Q30="","", 'I NILAI SEKOLAH'!Q30)</f>
        <v/>
      </c>
      <c r="AU31" s="104" t="str">
        <f>IF('I NILAI SEKOLAH'!R30="","", 'I NILAI SEKOLAH'!R30)</f>
        <v/>
      </c>
      <c r="AV31" s="104" t="str">
        <f>IF('I NILAI SEKOLAH'!S30="","", 'I NILAI SEKOLAH'!S30)</f>
        <v/>
      </c>
      <c r="AW31" s="104" t="str">
        <f>IF('I NILAI SEKOLAH'!T30="","", 'I NILAI SEKOLAH'!T30)</f>
        <v/>
      </c>
      <c r="AX31" s="105" t="str">
        <f t="shared" si="3"/>
        <v xml:space="preserve">  </v>
      </c>
      <c r="AY31" s="66"/>
    </row>
    <row r="32" spans="1:51" ht="15.75" customHeight="1" x14ac:dyDescent="0.25">
      <c r="A32" s="90" t="str">
        <f>IF(BIODATA!A30="","", BIODATA!A30)</f>
        <v/>
      </c>
      <c r="B32" s="88" t="str">
        <f>IF(BIODATA!C30="","", BIODATA!C30)</f>
        <v/>
      </c>
      <c r="C32" s="88" t="str">
        <f>IF(BIODATA!D30="","", BIODATA!D30)</f>
        <v/>
      </c>
      <c r="D32" s="107" t="str">
        <f>IF(BIODATA!E30="","", BIODATA!E30)</f>
        <v/>
      </c>
      <c r="E32" s="88" t="str">
        <f>IF(BIODATA!H30="","", BIODATA!H30)</f>
        <v/>
      </c>
      <c r="F32" s="89" t="str">
        <f>IF('I NILAI UN'!E32="","",'I NILAI UN'!E32)</f>
        <v/>
      </c>
      <c r="G32" s="89" t="str">
        <f>IF('I NILAI UN'!F32="","",'I NILAI UN'!F32)</f>
        <v/>
      </c>
      <c r="H32" s="89" t="str">
        <f>IF('I NILAI UN'!G32="","",'I NILAI UN'!G32)</f>
        <v/>
      </c>
      <c r="I32" s="89" t="str">
        <f>IF('I NILAI UN'!H32="","",'I NILAI UN'!H32)</f>
        <v/>
      </c>
      <c r="J32" s="89">
        <f t="shared" si="4"/>
        <v>0</v>
      </c>
      <c r="K32" s="108" t="str">
        <f t="shared" si="7"/>
        <v/>
      </c>
      <c r="L32" s="108" t="str">
        <f t="shared" si="0"/>
        <v/>
      </c>
      <c r="M32" s="108" t="str">
        <f t="shared" si="1"/>
        <v/>
      </c>
      <c r="N32" s="108" t="str">
        <f t="shared" si="2"/>
        <v/>
      </c>
      <c r="O32" s="91" t="str">
        <f>Aa!K34</f>
        <v xml:space="preserve">  </v>
      </c>
      <c r="P32" s="91" t="str">
        <f>Ab!K35</f>
        <v xml:space="preserve">  </v>
      </c>
      <c r="Q32" s="91" t="str">
        <f>Ac!K35</f>
        <v xml:space="preserve">  </v>
      </c>
      <c r="R32" s="91" t="str">
        <f>Ad!K35</f>
        <v xml:space="preserve">  </v>
      </c>
      <c r="S32" s="91" t="str">
        <f>'A2'!K35</f>
        <v xml:space="preserve">  </v>
      </c>
      <c r="T32" s="91" t="str">
        <f>'A3'!K35</f>
        <v xml:space="preserve">  </v>
      </c>
      <c r="U32" s="91" t="str">
        <f>'A4'!K35</f>
        <v xml:space="preserve">  </v>
      </c>
      <c r="V32" s="91" t="str">
        <f>'A5'!K35</f>
        <v xml:space="preserve">  </v>
      </c>
      <c r="W32" s="91" t="str">
        <f>'A6'!K35</f>
        <v xml:space="preserve">  </v>
      </c>
      <c r="X32" s="91" t="str">
        <f>'A7'!K35</f>
        <v xml:space="preserve">  </v>
      </c>
      <c r="Y32" s="91" t="str">
        <f>'B1'!K35</f>
        <v xml:space="preserve">  </v>
      </c>
      <c r="Z32" s="91" t="str">
        <f>'B2'!K35</f>
        <v xml:space="preserve">  </v>
      </c>
      <c r="AA32" s="91" t="str">
        <f>'B3'!K35</f>
        <v xml:space="preserve">  </v>
      </c>
      <c r="AB32" s="91" t="str">
        <f>'C1'!K35</f>
        <v xml:space="preserve">  </v>
      </c>
      <c r="AC32" s="91" t="str">
        <f>'C2'!K35</f>
        <v xml:space="preserve">  </v>
      </c>
      <c r="AD32" s="91" t="str">
        <f>'C3'!K35</f>
        <v xml:space="preserve">  </v>
      </c>
      <c r="AE32" s="91" t="str">
        <f>'C4'!K35</f>
        <v xml:space="preserve">  </v>
      </c>
      <c r="AF32" s="101" t="str">
        <f t="shared" si="6"/>
        <v xml:space="preserve">  </v>
      </c>
      <c r="AG32" s="104" t="str">
        <f>IF('I NILAI SEKOLAH'!D31="","", 'I NILAI SEKOLAH'!D31)</f>
        <v/>
      </c>
      <c r="AH32" s="104" t="str">
        <f>IF('I NILAI SEKOLAH'!E31="","", 'I NILAI SEKOLAH'!E31)</f>
        <v/>
      </c>
      <c r="AI32" s="104" t="str">
        <f>IF('I NILAI SEKOLAH'!F31="","", 'I NILAI SEKOLAH'!F31)</f>
        <v/>
      </c>
      <c r="AJ32" s="104" t="str">
        <f>IF('I NILAI SEKOLAH'!G31="","", 'I NILAI SEKOLAH'!G31)</f>
        <v/>
      </c>
      <c r="AK32" s="104" t="str">
        <f>IF('I NILAI SEKOLAH'!H31="","", 'I NILAI SEKOLAH'!H31)</f>
        <v/>
      </c>
      <c r="AL32" s="104" t="str">
        <f>IF('I NILAI SEKOLAH'!I31="","", 'I NILAI SEKOLAH'!I31)</f>
        <v/>
      </c>
      <c r="AM32" s="104" t="str">
        <f>IF('I NILAI SEKOLAH'!J31="","", 'I NILAI SEKOLAH'!J31)</f>
        <v/>
      </c>
      <c r="AN32" s="104" t="str">
        <f>IF('I NILAI SEKOLAH'!K31="","", 'I NILAI SEKOLAH'!K31)</f>
        <v/>
      </c>
      <c r="AO32" s="104" t="str">
        <f>IF('I NILAI SEKOLAH'!L31="","", 'I NILAI SEKOLAH'!L31)</f>
        <v/>
      </c>
      <c r="AP32" s="104" t="str">
        <f>IF('I NILAI SEKOLAH'!M31="","", 'I NILAI SEKOLAH'!M31)</f>
        <v/>
      </c>
      <c r="AQ32" s="104" t="str">
        <f>IF('I NILAI SEKOLAH'!N31="","", 'I NILAI SEKOLAH'!N31)</f>
        <v/>
      </c>
      <c r="AR32" s="104" t="str">
        <f>IF('I NILAI SEKOLAH'!O31="","", 'I NILAI SEKOLAH'!O31)</f>
        <v/>
      </c>
      <c r="AS32" s="104" t="str">
        <f>IF('I NILAI SEKOLAH'!P31="","", 'I NILAI SEKOLAH'!P31)</f>
        <v/>
      </c>
      <c r="AT32" s="104" t="str">
        <f>IF('I NILAI SEKOLAH'!Q31="","", 'I NILAI SEKOLAH'!Q31)</f>
        <v/>
      </c>
      <c r="AU32" s="104" t="str">
        <f>IF('I NILAI SEKOLAH'!R31="","", 'I NILAI SEKOLAH'!R31)</f>
        <v/>
      </c>
      <c r="AV32" s="104" t="str">
        <f>IF('I NILAI SEKOLAH'!S31="","", 'I NILAI SEKOLAH'!S31)</f>
        <v/>
      </c>
      <c r="AW32" s="104" t="str">
        <f>IF('I NILAI SEKOLAH'!T31="","", 'I NILAI SEKOLAH'!T31)</f>
        <v/>
      </c>
      <c r="AX32" s="105" t="str">
        <f t="shared" si="3"/>
        <v xml:space="preserve">  </v>
      </c>
      <c r="AY32" s="66"/>
    </row>
    <row r="33" spans="1:51" ht="15.75" customHeight="1" x14ac:dyDescent="0.25">
      <c r="A33" s="90" t="str">
        <f>IF(BIODATA!A31="","", BIODATA!A31)</f>
        <v/>
      </c>
      <c r="B33" s="88" t="str">
        <f>IF(BIODATA!C31="","", BIODATA!C31)</f>
        <v/>
      </c>
      <c r="C33" s="88" t="str">
        <f>IF(BIODATA!D31="","", BIODATA!D31)</f>
        <v/>
      </c>
      <c r="D33" s="107" t="str">
        <f>IF(BIODATA!E31="","", BIODATA!E31)</f>
        <v/>
      </c>
      <c r="E33" s="88" t="str">
        <f>IF(BIODATA!H31="","", BIODATA!H31)</f>
        <v/>
      </c>
      <c r="F33" s="89" t="str">
        <f>IF('I NILAI UN'!E33="","",'I NILAI UN'!E33)</f>
        <v/>
      </c>
      <c r="G33" s="89" t="str">
        <f>IF('I NILAI UN'!F33="","",'I NILAI UN'!F33)</f>
        <v/>
      </c>
      <c r="H33" s="89" t="str">
        <f>IF('I NILAI UN'!G33="","",'I NILAI UN'!G33)</f>
        <v/>
      </c>
      <c r="I33" s="89" t="str">
        <f>IF('I NILAI UN'!H33="","",'I NILAI UN'!H33)</f>
        <v/>
      </c>
      <c r="J33" s="89">
        <f t="shared" si="4"/>
        <v>0</v>
      </c>
      <c r="K33" s="108" t="str">
        <f t="shared" si="7"/>
        <v/>
      </c>
      <c r="L33" s="108" t="str">
        <f t="shared" si="0"/>
        <v/>
      </c>
      <c r="M33" s="108" t="str">
        <f t="shared" si="1"/>
        <v/>
      </c>
      <c r="N33" s="108" t="str">
        <f t="shared" si="2"/>
        <v/>
      </c>
      <c r="O33" s="91" t="str">
        <f>Aa!K35</f>
        <v xml:space="preserve">  </v>
      </c>
      <c r="P33" s="91" t="str">
        <f>Ab!K36</f>
        <v xml:space="preserve">  </v>
      </c>
      <c r="Q33" s="91" t="str">
        <f>Ac!K36</f>
        <v xml:space="preserve">  </v>
      </c>
      <c r="R33" s="91" t="str">
        <f>Ad!K36</f>
        <v xml:space="preserve">  </v>
      </c>
      <c r="S33" s="91" t="str">
        <f>'A2'!K36</f>
        <v xml:space="preserve">  </v>
      </c>
      <c r="T33" s="91" t="str">
        <f>'A3'!K36</f>
        <v xml:space="preserve">  </v>
      </c>
      <c r="U33" s="91" t="str">
        <f>'A4'!K36</f>
        <v xml:space="preserve">  </v>
      </c>
      <c r="V33" s="91" t="str">
        <f>'A5'!K36</f>
        <v xml:space="preserve">  </v>
      </c>
      <c r="W33" s="91" t="str">
        <f>'A6'!K36</f>
        <v xml:space="preserve">  </v>
      </c>
      <c r="X33" s="91" t="str">
        <f>'A7'!K36</f>
        <v xml:space="preserve">  </v>
      </c>
      <c r="Y33" s="91" t="str">
        <f>'B1'!K36</f>
        <v xml:space="preserve">  </v>
      </c>
      <c r="Z33" s="91" t="str">
        <f>'B2'!K36</f>
        <v xml:space="preserve">  </v>
      </c>
      <c r="AA33" s="91" t="str">
        <f>'B3'!K36</f>
        <v xml:space="preserve">  </v>
      </c>
      <c r="AB33" s="91" t="str">
        <f>'C1'!K36</f>
        <v xml:space="preserve">  </v>
      </c>
      <c r="AC33" s="91" t="str">
        <f>'C2'!K36</f>
        <v xml:space="preserve">  </v>
      </c>
      <c r="AD33" s="91" t="str">
        <f>'C3'!K36</f>
        <v xml:space="preserve">  </v>
      </c>
      <c r="AE33" s="91" t="str">
        <f>'C4'!K36</f>
        <v xml:space="preserve">  </v>
      </c>
      <c r="AF33" s="101" t="str">
        <f t="shared" si="6"/>
        <v xml:space="preserve">  </v>
      </c>
      <c r="AG33" s="104" t="str">
        <f>IF('I NILAI SEKOLAH'!D32="","", 'I NILAI SEKOLAH'!D32)</f>
        <v/>
      </c>
      <c r="AH33" s="104" t="str">
        <f>IF('I NILAI SEKOLAH'!E32="","", 'I NILAI SEKOLAH'!E32)</f>
        <v/>
      </c>
      <c r="AI33" s="104" t="str">
        <f>IF('I NILAI SEKOLAH'!F32="","", 'I NILAI SEKOLAH'!F32)</f>
        <v/>
      </c>
      <c r="AJ33" s="104" t="str">
        <f>IF('I NILAI SEKOLAH'!G32="","", 'I NILAI SEKOLAH'!G32)</f>
        <v/>
      </c>
      <c r="AK33" s="104" t="str">
        <f>IF('I NILAI SEKOLAH'!H32="","", 'I NILAI SEKOLAH'!H32)</f>
        <v/>
      </c>
      <c r="AL33" s="104" t="str">
        <f>IF('I NILAI SEKOLAH'!I32="","", 'I NILAI SEKOLAH'!I32)</f>
        <v/>
      </c>
      <c r="AM33" s="104" t="str">
        <f>IF('I NILAI SEKOLAH'!J32="","", 'I NILAI SEKOLAH'!J32)</f>
        <v/>
      </c>
      <c r="AN33" s="104" t="str">
        <f>IF('I NILAI SEKOLAH'!K32="","", 'I NILAI SEKOLAH'!K32)</f>
        <v/>
      </c>
      <c r="AO33" s="104" t="str">
        <f>IF('I NILAI SEKOLAH'!L32="","", 'I NILAI SEKOLAH'!L32)</f>
        <v/>
      </c>
      <c r="AP33" s="104" t="str">
        <f>IF('I NILAI SEKOLAH'!M32="","", 'I NILAI SEKOLAH'!M32)</f>
        <v/>
      </c>
      <c r="AQ33" s="104" t="str">
        <f>IF('I NILAI SEKOLAH'!N32="","", 'I NILAI SEKOLAH'!N32)</f>
        <v/>
      </c>
      <c r="AR33" s="104" t="str">
        <f>IF('I NILAI SEKOLAH'!O32="","", 'I NILAI SEKOLAH'!O32)</f>
        <v/>
      </c>
      <c r="AS33" s="104" t="str">
        <f>IF('I NILAI SEKOLAH'!P32="","", 'I NILAI SEKOLAH'!P32)</f>
        <v/>
      </c>
      <c r="AT33" s="104" t="str">
        <f>IF('I NILAI SEKOLAH'!Q32="","", 'I NILAI SEKOLAH'!Q32)</f>
        <v/>
      </c>
      <c r="AU33" s="104" t="str">
        <f>IF('I NILAI SEKOLAH'!R32="","", 'I NILAI SEKOLAH'!R32)</f>
        <v/>
      </c>
      <c r="AV33" s="104" t="str">
        <f>IF('I NILAI SEKOLAH'!S32="","", 'I NILAI SEKOLAH'!S32)</f>
        <v/>
      </c>
      <c r="AW33" s="104" t="str">
        <f>IF('I NILAI SEKOLAH'!T32="","", 'I NILAI SEKOLAH'!T32)</f>
        <v/>
      </c>
      <c r="AX33" s="105" t="str">
        <f t="shared" si="3"/>
        <v xml:space="preserve">  </v>
      </c>
      <c r="AY33" s="66"/>
    </row>
    <row r="34" spans="1:51" ht="15.75" customHeight="1" x14ac:dyDescent="0.25">
      <c r="A34" s="90" t="str">
        <f>IF(BIODATA!A32="","", BIODATA!A32)</f>
        <v/>
      </c>
      <c r="B34" s="88" t="str">
        <f>IF(BIODATA!C32="","", BIODATA!C32)</f>
        <v/>
      </c>
      <c r="C34" s="88" t="str">
        <f>IF(BIODATA!D32="","", BIODATA!D32)</f>
        <v/>
      </c>
      <c r="D34" s="107" t="str">
        <f>IF(BIODATA!E32="","", BIODATA!E32)</f>
        <v/>
      </c>
      <c r="E34" s="88" t="str">
        <f>IF(BIODATA!H32="","", BIODATA!H32)</f>
        <v/>
      </c>
      <c r="F34" s="89" t="str">
        <f>IF('I NILAI UN'!E34="","",'I NILAI UN'!E34)</f>
        <v/>
      </c>
      <c r="G34" s="89" t="str">
        <f>IF('I NILAI UN'!F34="","",'I NILAI UN'!F34)</f>
        <v/>
      </c>
      <c r="H34" s="89" t="str">
        <f>IF('I NILAI UN'!G34="","",'I NILAI UN'!G34)</f>
        <v/>
      </c>
      <c r="I34" s="89" t="str">
        <f>IF('I NILAI UN'!H34="","",'I NILAI UN'!H34)</f>
        <v/>
      </c>
      <c r="J34" s="89">
        <f t="shared" si="4"/>
        <v>0</v>
      </c>
      <c r="K34" s="108" t="str">
        <f t="shared" si="7"/>
        <v/>
      </c>
      <c r="L34" s="108" t="str">
        <f t="shared" si="0"/>
        <v/>
      </c>
      <c r="M34" s="108" t="str">
        <f t="shared" si="1"/>
        <v/>
      </c>
      <c r="N34" s="108" t="str">
        <f t="shared" si="2"/>
        <v/>
      </c>
      <c r="O34" s="91" t="str">
        <f>Aa!K36</f>
        <v xml:space="preserve">  </v>
      </c>
      <c r="P34" s="91" t="str">
        <f>Ab!K37</f>
        <v xml:space="preserve">  </v>
      </c>
      <c r="Q34" s="91" t="str">
        <f>Ac!K37</f>
        <v xml:space="preserve">  </v>
      </c>
      <c r="R34" s="91" t="str">
        <f>Ad!K37</f>
        <v xml:space="preserve">  </v>
      </c>
      <c r="S34" s="91" t="str">
        <f>'A2'!K37</f>
        <v xml:space="preserve">  </v>
      </c>
      <c r="T34" s="91" t="str">
        <f>'A3'!K37</f>
        <v xml:space="preserve">  </v>
      </c>
      <c r="U34" s="91" t="str">
        <f>'A4'!K37</f>
        <v xml:space="preserve">  </v>
      </c>
      <c r="V34" s="91" t="str">
        <f>'A5'!K37</f>
        <v xml:space="preserve">  </v>
      </c>
      <c r="W34" s="91" t="str">
        <f>'A6'!K37</f>
        <v xml:space="preserve">  </v>
      </c>
      <c r="X34" s="91" t="str">
        <f>'A7'!K37</f>
        <v xml:space="preserve">  </v>
      </c>
      <c r="Y34" s="91" t="str">
        <f>'B1'!K37</f>
        <v xml:space="preserve">  </v>
      </c>
      <c r="Z34" s="91" t="str">
        <f>'B2'!K37</f>
        <v xml:space="preserve">  </v>
      </c>
      <c r="AA34" s="91" t="str">
        <f>'B3'!K37</f>
        <v xml:space="preserve">  </v>
      </c>
      <c r="AB34" s="91" t="str">
        <f>'C1'!K37</f>
        <v xml:space="preserve">  </v>
      </c>
      <c r="AC34" s="91" t="str">
        <f>'C2'!K37</f>
        <v xml:space="preserve">  </v>
      </c>
      <c r="AD34" s="91" t="str">
        <f>'C3'!K37</f>
        <v xml:space="preserve">  </v>
      </c>
      <c r="AE34" s="91" t="str">
        <f>'C4'!K37</f>
        <v xml:space="preserve">  </v>
      </c>
      <c r="AF34" s="101" t="str">
        <f t="shared" si="6"/>
        <v xml:space="preserve">  </v>
      </c>
      <c r="AG34" s="104" t="str">
        <f>IF('I NILAI SEKOLAH'!D33="","", 'I NILAI SEKOLAH'!D33)</f>
        <v/>
      </c>
      <c r="AH34" s="104" t="str">
        <f>IF('I NILAI SEKOLAH'!E33="","", 'I NILAI SEKOLAH'!E33)</f>
        <v/>
      </c>
      <c r="AI34" s="104" t="str">
        <f>IF('I NILAI SEKOLAH'!F33="","", 'I NILAI SEKOLAH'!F33)</f>
        <v/>
      </c>
      <c r="AJ34" s="104" t="str">
        <f>IF('I NILAI SEKOLAH'!G33="","", 'I NILAI SEKOLAH'!G33)</f>
        <v/>
      </c>
      <c r="AK34" s="104" t="str">
        <f>IF('I NILAI SEKOLAH'!H33="","", 'I NILAI SEKOLAH'!H33)</f>
        <v/>
      </c>
      <c r="AL34" s="104" t="str">
        <f>IF('I NILAI SEKOLAH'!I33="","", 'I NILAI SEKOLAH'!I33)</f>
        <v/>
      </c>
      <c r="AM34" s="104" t="str">
        <f>IF('I NILAI SEKOLAH'!J33="","", 'I NILAI SEKOLAH'!J33)</f>
        <v/>
      </c>
      <c r="AN34" s="104" t="str">
        <f>IF('I NILAI SEKOLAH'!K33="","", 'I NILAI SEKOLAH'!K33)</f>
        <v/>
      </c>
      <c r="AO34" s="104" t="str">
        <f>IF('I NILAI SEKOLAH'!L33="","", 'I NILAI SEKOLAH'!L33)</f>
        <v/>
      </c>
      <c r="AP34" s="104" t="str">
        <f>IF('I NILAI SEKOLAH'!M33="","", 'I NILAI SEKOLAH'!M33)</f>
        <v/>
      </c>
      <c r="AQ34" s="104" t="str">
        <f>IF('I NILAI SEKOLAH'!N33="","", 'I NILAI SEKOLAH'!N33)</f>
        <v/>
      </c>
      <c r="AR34" s="104" t="str">
        <f>IF('I NILAI SEKOLAH'!O33="","", 'I NILAI SEKOLAH'!O33)</f>
        <v/>
      </c>
      <c r="AS34" s="104" t="str">
        <f>IF('I NILAI SEKOLAH'!P33="","", 'I NILAI SEKOLAH'!P33)</f>
        <v/>
      </c>
      <c r="AT34" s="104" t="str">
        <f>IF('I NILAI SEKOLAH'!Q33="","", 'I NILAI SEKOLAH'!Q33)</f>
        <v/>
      </c>
      <c r="AU34" s="104" t="str">
        <f>IF('I NILAI SEKOLAH'!R33="","", 'I NILAI SEKOLAH'!R33)</f>
        <v/>
      </c>
      <c r="AV34" s="104" t="str">
        <f>IF('I NILAI SEKOLAH'!S33="","", 'I NILAI SEKOLAH'!S33)</f>
        <v/>
      </c>
      <c r="AW34" s="104" t="str">
        <f>IF('I NILAI SEKOLAH'!T33="","", 'I NILAI SEKOLAH'!T33)</f>
        <v/>
      </c>
      <c r="AX34" s="105" t="str">
        <f t="shared" si="3"/>
        <v xml:space="preserve">  </v>
      </c>
      <c r="AY34" s="66"/>
    </row>
    <row r="35" spans="1:51" ht="15.75" customHeight="1" x14ac:dyDescent="0.25">
      <c r="A35" s="90" t="str">
        <f>IF(BIODATA!A33="","", BIODATA!A33)</f>
        <v/>
      </c>
      <c r="B35" s="88" t="str">
        <f>IF(BIODATA!C33="","", BIODATA!C33)</f>
        <v/>
      </c>
      <c r="C35" s="88" t="str">
        <f>IF(BIODATA!D33="","", BIODATA!D33)</f>
        <v/>
      </c>
      <c r="D35" s="107" t="str">
        <f>IF(BIODATA!E33="","", BIODATA!E33)</f>
        <v/>
      </c>
      <c r="E35" s="88" t="str">
        <f>IF(BIODATA!H33="","", BIODATA!H33)</f>
        <v/>
      </c>
      <c r="F35" s="89" t="str">
        <f>IF('I NILAI UN'!E35="","",'I NILAI UN'!E35)</f>
        <v/>
      </c>
      <c r="G35" s="89" t="str">
        <f>IF('I NILAI UN'!F35="","",'I NILAI UN'!F35)</f>
        <v/>
      </c>
      <c r="H35" s="89" t="str">
        <f>IF('I NILAI UN'!G35="","",'I NILAI UN'!G35)</f>
        <v/>
      </c>
      <c r="I35" s="89" t="str">
        <f>IF('I NILAI UN'!H35="","",'I NILAI UN'!H35)</f>
        <v/>
      </c>
      <c r="J35" s="89">
        <f t="shared" si="4"/>
        <v>0</v>
      </c>
      <c r="K35" s="108" t="str">
        <f t="shared" si="7"/>
        <v/>
      </c>
      <c r="L35" s="108" t="str">
        <f t="shared" si="0"/>
        <v/>
      </c>
      <c r="M35" s="108" t="str">
        <f t="shared" si="1"/>
        <v/>
      </c>
      <c r="N35" s="108" t="str">
        <f t="shared" si="2"/>
        <v/>
      </c>
      <c r="O35" s="91" t="str">
        <f>Aa!K37</f>
        <v xml:space="preserve">  </v>
      </c>
      <c r="P35" s="91" t="str">
        <f>Ab!K38</f>
        <v xml:space="preserve">  </v>
      </c>
      <c r="Q35" s="91" t="str">
        <f>Ac!K38</f>
        <v xml:space="preserve">  </v>
      </c>
      <c r="R35" s="91" t="str">
        <f>Ad!K38</f>
        <v xml:space="preserve">  </v>
      </c>
      <c r="S35" s="91" t="str">
        <f>'A2'!K38</f>
        <v xml:space="preserve">  </v>
      </c>
      <c r="T35" s="91" t="str">
        <f>'A3'!K38</f>
        <v xml:space="preserve">  </v>
      </c>
      <c r="U35" s="91" t="str">
        <f>'A4'!K38</f>
        <v xml:space="preserve">  </v>
      </c>
      <c r="V35" s="91" t="str">
        <f>'A5'!K38</f>
        <v xml:space="preserve">  </v>
      </c>
      <c r="W35" s="91" t="str">
        <f>'A6'!K38</f>
        <v xml:space="preserve">  </v>
      </c>
      <c r="X35" s="91" t="str">
        <f>'A7'!K38</f>
        <v xml:space="preserve">  </v>
      </c>
      <c r="Y35" s="91" t="str">
        <f>'B1'!K38</f>
        <v xml:space="preserve">  </v>
      </c>
      <c r="Z35" s="91" t="str">
        <f>'B2'!K38</f>
        <v xml:space="preserve">  </v>
      </c>
      <c r="AA35" s="91" t="str">
        <f>'B3'!K38</f>
        <v xml:space="preserve">  </v>
      </c>
      <c r="AB35" s="91" t="str">
        <f>'C1'!K38</f>
        <v xml:space="preserve">  </v>
      </c>
      <c r="AC35" s="91" t="str">
        <f>'C2'!K38</f>
        <v xml:space="preserve">  </v>
      </c>
      <c r="AD35" s="91" t="str">
        <f>'C3'!K38</f>
        <v xml:space="preserve">  </v>
      </c>
      <c r="AE35" s="91" t="str">
        <f>'C4'!K38</f>
        <v xml:space="preserve">  </v>
      </c>
      <c r="AF35" s="101" t="str">
        <f t="shared" si="6"/>
        <v xml:space="preserve">  </v>
      </c>
      <c r="AG35" s="104" t="str">
        <f>IF('I NILAI SEKOLAH'!D34="","", 'I NILAI SEKOLAH'!D34)</f>
        <v/>
      </c>
      <c r="AH35" s="104" t="str">
        <f>IF('I NILAI SEKOLAH'!E34="","", 'I NILAI SEKOLAH'!E34)</f>
        <v/>
      </c>
      <c r="AI35" s="104" t="str">
        <f>IF('I NILAI SEKOLAH'!F34="","", 'I NILAI SEKOLAH'!F34)</f>
        <v/>
      </c>
      <c r="AJ35" s="104" t="str">
        <f>IF('I NILAI SEKOLAH'!G34="","", 'I NILAI SEKOLAH'!G34)</f>
        <v/>
      </c>
      <c r="AK35" s="104" t="str">
        <f>IF('I NILAI SEKOLAH'!H34="","", 'I NILAI SEKOLAH'!H34)</f>
        <v/>
      </c>
      <c r="AL35" s="104" t="str">
        <f>IF('I NILAI SEKOLAH'!I34="","", 'I NILAI SEKOLAH'!I34)</f>
        <v/>
      </c>
      <c r="AM35" s="104" t="str">
        <f>IF('I NILAI SEKOLAH'!J34="","", 'I NILAI SEKOLAH'!J34)</f>
        <v/>
      </c>
      <c r="AN35" s="104" t="str">
        <f>IF('I NILAI SEKOLAH'!K34="","", 'I NILAI SEKOLAH'!K34)</f>
        <v/>
      </c>
      <c r="AO35" s="104" t="str">
        <f>IF('I NILAI SEKOLAH'!L34="","", 'I NILAI SEKOLAH'!L34)</f>
        <v/>
      </c>
      <c r="AP35" s="104" t="str">
        <f>IF('I NILAI SEKOLAH'!M34="","", 'I NILAI SEKOLAH'!M34)</f>
        <v/>
      </c>
      <c r="AQ35" s="104" t="str">
        <f>IF('I NILAI SEKOLAH'!N34="","", 'I NILAI SEKOLAH'!N34)</f>
        <v/>
      </c>
      <c r="AR35" s="104" t="str">
        <f>IF('I NILAI SEKOLAH'!O34="","", 'I NILAI SEKOLAH'!O34)</f>
        <v/>
      </c>
      <c r="AS35" s="104" t="str">
        <f>IF('I NILAI SEKOLAH'!P34="","", 'I NILAI SEKOLAH'!P34)</f>
        <v/>
      </c>
      <c r="AT35" s="104" t="str">
        <f>IF('I NILAI SEKOLAH'!Q34="","", 'I NILAI SEKOLAH'!Q34)</f>
        <v/>
      </c>
      <c r="AU35" s="104" t="str">
        <f>IF('I NILAI SEKOLAH'!R34="","", 'I NILAI SEKOLAH'!R34)</f>
        <v/>
      </c>
      <c r="AV35" s="104" t="str">
        <f>IF('I NILAI SEKOLAH'!S34="","", 'I NILAI SEKOLAH'!S34)</f>
        <v/>
      </c>
      <c r="AW35" s="104" t="str">
        <f>IF('I NILAI SEKOLAH'!T34="","", 'I NILAI SEKOLAH'!T34)</f>
        <v/>
      </c>
      <c r="AX35" s="105" t="str">
        <f t="shared" si="3"/>
        <v xml:space="preserve">  </v>
      </c>
      <c r="AY35" s="66"/>
    </row>
    <row r="36" spans="1:51" ht="15.75" customHeight="1" x14ac:dyDescent="0.25">
      <c r="A36" s="90" t="str">
        <f>IF(BIODATA!A34="","", BIODATA!A34)</f>
        <v/>
      </c>
      <c r="B36" s="88" t="str">
        <f>IF(BIODATA!C34="","", BIODATA!C34)</f>
        <v/>
      </c>
      <c r="C36" s="88" t="str">
        <f>IF(BIODATA!D34="","", BIODATA!D34)</f>
        <v/>
      </c>
      <c r="D36" s="107" t="str">
        <f>IF(BIODATA!E34="","", BIODATA!E34)</f>
        <v/>
      </c>
      <c r="E36" s="88" t="str">
        <f>IF(BIODATA!H34="","", BIODATA!H34)</f>
        <v/>
      </c>
      <c r="F36" s="89" t="str">
        <f>IF('I NILAI UN'!E36="","",'I NILAI UN'!E36)</f>
        <v/>
      </c>
      <c r="G36" s="89" t="str">
        <f>IF('I NILAI UN'!F36="","",'I NILAI UN'!F36)</f>
        <v/>
      </c>
      <c r="H36" s="89" t="str">
        <f>IF('I NILAI UN'!G36="","",'I NILAI UN'!G36)</f>
        <v/>
      </c>
      <c r="I36" s="89" t="str">
        <f>IF('I NILAI UN'!H36="","",'I NILAI UN'!H36)</f>
        <v/>
      </c>
      <c r="J36" s="89">
        <f t="shared" si="4"/>
        <v>0</v>
      </c>
      <c r="K36" s="108" t="str">
        <f t="shared" si="7"/>
        <v/>
      </c>
      <c r="L36" s="108" t="str">
        <f t="shared" si="0"/>
        <v/>
      </c>
      <c r="M36" s="108" t="str">
        <f t="shared" si="1"/>
        <v/>
      </c>
      <c r="N36" s="108" t="str">
        <f t="shared" si="2"/>
        <v/>
      </c>
      <c r="O36" s="91" t="str">
        <f>Aa!K38</f>
        <v xml:space="preserve">  </v>
      </c>
      <c r="P36" s="91" t="str">
        <f>Ab!K39</f>
        <v xml:space="preserve">  </v>
      </c>
      <c r="Q36" s="91" t="str">
        <f>Ac!K39</f>
        <v xml:space="preserve">  </v>
      </c>
      <c r="R36" s="91" t="str">
        <f>Ad!K39</f>
        <v xml:space="preserve">  </v>
      </c>
      <c r="S36" s="91" t="str">
        <f>'A2'!K39</f>
        <v xml:space="preserve">  </v>
      </c>
      <c r="T36" s="91" t="str">
        <f>'A3'!K39</f>
        <v xml:space="preserve">  </v>
      </c>
      <c r="U36" s="91" t="str">
        <f>'A4'!K39</f>
        <v xml:space="preserve">  </v>
      </c>
      <c r="V36" s="91" t="str">
        <f>'A5'!K39</f>
        <v xml:space="preserve">  </v>
      </c>
      <c r="W36" s="91" t="str">
        <f>'A6'!K39</f>
        <v xml:space="preserve">  </v>
      </c>
      <c r="X36" s="91" t="str">
        <f>'A7'!K39</f>
        <v xml:space="preserve">  </v>
      </c>
      <c r="Y36" s="91" t="str">
        <f>'B1'!K39</f>
        <v xml:space="preserve">  </v>
      </c>
      <c r="Z36" s="91" t="str">
        <f>'B2'!K39</f>
        <v xml:space="preserve">  </v>
      </c>
      <c r="AA36" s="91" t="str">
        <f>'B3'!K39</f>
        <v xml:space="preserve">  </v>
      </c>
      <c r="AB36" s="91" t="str">
        <f>'C1'!K39</f>
        <v xml:space="preserve">  </v>
      </c>
      <c r="AC36" s="91" t="str">
        <f>'C2'!K39</f>
        <v xml:space="preserve">  </v>
      </c>
      <c r="AD36" s="91" t="str">
        <f>'C3'!K39</f>
        <v xml:space="preserve">  </v>
      </c>
      <c r="AE36" s="91" t="str">
        <f>'C4'!K39</f>
        <v xml:space="preserve">  </v>
      </c>
      <c r="AF36" s="101" t="str">
        <f t="shared" si="6"/>
        <v xml:space="preserve">  </v>
      </c>
      <c r="AG36" s="104" t="str">
        <f>IF('I NILAI SEKOLAH'!D35="","", 'I NILAI SEKOLAH'!D35)</f>
        <v/>
      </c>
      <c r="AH36" s="104" t="str">
        <f>IF('I NILAI SEKOLAH'!E35="","", 'I NILAI SEKOLAH'!E35)</f>
        <v/>
      </c>
      <c r="AI36" s="104" t="str">
        <f>IF('I NILAI SEKOLAH'!F35="","", 'I NILAI SEKOLAH'!F35)</f>
        <v/>
      </c>
      <c r="AJ36" s="104" t="str">
        <f>IF('I NILAI SEKOLAH'!G35="","", 'I NILAI SEKOLAH'!G35)</f>
        <v/>
      </c>
      <c r="AK36" s="104" t="str">
        <f>IF('I NILAI SEKOLAH'!H35="","", 'I NILAI SEKOLAH'!H35)</f>
        <v/>
      </c>
      <c r="AL36" s="104" t="str">
        <f>IF('I NILAI SEKOLAH'!I35="","", 'I NILAI SEKOLAH'!I35)</f>
        <v/>
      </c>
      <c r="AM36" s="104" t="str">
        <f>IF('I NILAI SEKOLAH'!J35="","", 'I NILAI SEKOLAH'!J35)</f>
        <v/>
      </c>
      <c r="AN36" s="104" t="str">
        <f>IF('I NILAI SEKOLAH'!K35="","", 'I NILAI SEKOLAH'!K35)</f>
        <v/>
      </c>
      <c r="AO36" s="104" t="str">
        <f>IF('I NILAI SEKOLAH'!L35="","", 'I NILAI SEKOLAH'!L35)</f>
        <v/>
      </c>
      <c r="AP36" s="104" t="str">
        <f>IF('I NILAI SEKOLAH'!M35="","", 'I NILAI SEKOLAH'!M35)</f>
        <v/>
      </c>
      <c r="AQ36" s="104" t="str">
        <f>IF('I NILAI SEKOLAH'!N35="","", 'I NILAI SEKOLAH'!N35)</f>
        <v/>
      </c>
      <c r="AR36" s="104" t="str">
        <f>IF('I NILAI SEKOLAH'!O35="","", 'I NILAI SEKOLAH'!O35)</f>
        <v/>
      </c>
      <c r="AS36" s="104" t="str">
        <f>IF('I NILAI SEKOLAH'!P35="","", 'I NILAI SEKOLAH'!P35)</f>
        <v/>
      </c>
      <c r="AT36" s="104" t="str">
        <f>IF('I NILAI SEKOLAH'!Q35="","", 'I NILAI SEKOLAH'!Q35)</f>
        <v/>
      </c>
      <c r="AU36" s="104" t="str">
        <f>IF('I NILAI SEKOLAH'!R35="","", 'I NILAI SEKOLAH'!R35)</f>
        <v/>
      </c>
      <c r="AV36" s="104" t="str">
        <f>IF('I NILAI SEKOLAH'!S35="","", 'I NILAI SEKOLAH'!S35)</f>
        <v/>
      </c>
      <c r="AW36" s="104" t="str">
        <f>IF('I NILAI SEKOLAH'!T35="","", 'I NILAI SEKOLAH'!T35)</f>
        <v/>
      </c>
      <c r="AX36" s="105" t="str">
        <f t="shared" si="3"/>
        <v xml:space="preserve">  </v>
      </c>
      <c r="AY36" s="66"/>
    </row>
    <row r="37" spans="1:51" ht="15.75" customHeight="1" x14ac:dyDescent="0.25">
      <c r="A37" s="90" t="str">
        <f>IF(BIODATA!A35="","", BIODATA!A35)</f>
        <v/>
      </c>
      <c r="B37" s="88" t="str">
        <f>IF(BIODATA!C35="","", BIODATA!C35)</f>
        <v/>
      </c>
      <c r="C37" s="88" t="str">
        <f>IF(BIODATA!D35="","", BIODATA!D35)</f>
        <v/>
      </c>
      <c r="D37" s="107" t="str">
        <f>IF(BIODATA!E35="","", BIODATA!E35)</f>
        <v/>
      </c>
      <c r="E37" s="88" t="str">
        <f>IF(BIODATA!H35="","", BIODATA!H35)</f>
        <v/>
      </c>
      <c r="F37" s="89" t="str">
        <f>IF('I NILAI UN'!E37="","",'I NILAI UN'!E37)</f>
        <v/>
      </c>
      <c r="G37" s="89" t="str">
        <f>IF('I NILAI UN'!F37="","",'I NILAI UN'!F37)</f>
        <v/>
      </c>
      <c r="H37" s="89" t="str">
        <f>IF('I NILAI UN'!G37="","",'I NILAI UN'!G37)</f>
        <v/>
      </c>
      <c r="I37" s="89" t="str">
        <f>IF('I NILAI UN'!H37="","",'I NILAI UN'!H37)</f>
        <v/>
      </c>
      <c r="J37" s="89">
        <f t="shared" si="4"/>
        <v>0</v>
      </c>
      <c r="K37" s="108" t="str">
        <f t="shared" si="7"/>
        <v/>
      </c>
      <c r="L37" s="108" t="str">
        <f t="shared" si="0"/>
        <v/>
      </c>
      <c r="M37" s="108" t="str">
        <f t="shared" si="1"/>
        <v/>
      </c>
      <c r="N37" s="108" t="str">
        <f t="shared" si="2"/>
        <v/>
      </c>
      <c r="O37" s="91" t="str">
        <f>Aa!K39</f>
        <v xml:space="preserve">  </v>
      </c>
      <c r="P37" s="91" t="str">
        <f>Ab!K40</f>
        <v xml:space="preserve">  </v>
      </c>
      <c r="Q37" s="91" t="str">
        <f>Ac!K40</f>
        <v xml:space="preserve">  </v>
      </c>
      <c r="R37" s="91" t="str">
        <f>Ad!K40</f>
        <v xml:space="preserve">  </v>
      </c>
      <c r="S37" s="91" t="str">
        <f>'A2'!K40</f>
        <v xml:space="preserve">  </v>
      </c>
      <c r="T37" s="91" t="str">
        <f>'A3'!K40</f>
        <v xml:space="preserve">  </v>
      </c>
      <c r="U37" s="91" t="str">
        <f>'A4'!K40</f>
        <v xml:space="preserve">  </v>
      </c>
      <c r="V37" s="91" t="str">
        <f>'A5'!K40</f>
        <v xml:space="preserve">  </v>
      </c>
      <c r="W37" s="91" t="str">
        <f>'A6'!K40</f>
        <v xml:space="preserve">  </v>
      </c>
      <c r="X37" s="91" t="str">
        <f>'A7'!K40</f>
        <v xml:space="preserve">  </v>
      </c>
      <c r="Y37" s="91" t="str">
        <f>'B1'!K40</f>
        <v xml:space="preserve">  </v>
      </c>
      <c r="Z37" s="91" t="str">
        <f>'B2'!K40</f>
        <v xml:space="preserve">  </v>
      </c>
      <c r="AA37" s="91" t="str">
        <f>'B3'!K40</f>
        <v xml:space="preserve">  </v>
      </c>
      <c r="AB37" s="91" t="str">
        <f>'C1'!K40</f>
        <v xml:space="preserve">  </v>
      </c>
      <c r="AC37" s="91" t="str">
        <f>'C2'!K40</f>
        <v xml:space="preserve">  </v>
      </c>
      <c r="AD37" s="91" t="str">
        <f>'C3'!K40</f>
        <v xml:space="preserve">  </v>
      </c>
      <c r="AE37" s="91" t="str">
        <f>'C4'!K40</f>
        <v xml:space="preserve">  </v>
      </c>
      <c r="AF37" s="101" t="str">
        <f t="shared" si="6"/>
        <v xml:space="preserve">  </v>
      </c>
      <c r="AG37" s="104" t="str">
        <f>IF('I NILAI SEKOLAH'!D36="","", 'I NILAI SEKOLAH'!D36)</f>
        <v/>
      </c>
      <c r="AH37" s="104" t="str">
        <f>IF('I NILAI SEKOLAH'!E36="","", 'I NILAI SEKOLAH'!E36)</f>
        <v/>
      </c>
      <c r="AI37" s="104" t="str">
        <f>IF('I NILAI SEKOLAH'!F36="","", 'I NILAI SEKOLAH'!F36)</f>
        <v/>
      </c>
      <c r="AJ37" s="104" t="str">
        <f>IF('I NILAI SEKOLAH'!G36="","", 'I NILAI SEKOLAH'!G36)</f>
        <v/>
      </c>
      <c r="AK37" s="104" t="str">
        <f>IF('I NILAI SEKOLAH'!H36="","", 'I NILAI SEKOLAH'!H36)</f>
        <v/>
      </c>
      <c r="AL37" s="104" t="str">
        <f>IF('I NILAI SEKOLAH'!I36="","", 'I NILAI SEKOLAH'!I36)</f>
        <v/>
      </c>
      <c r="AM37" s="104" t="str">
        <f>IF('I NILAI SEKOLAH'!J36="","", 'I NILAI SEKOLAH'!J36)</f>
        <v/>
      </c>
      <c r="AN37" s="104" t="str">
        <f>IF('I NILAI SEKOLAH'!K36="","", 'I NILAI SEKOLAH'!K36)</f>
        <v/>
      </c>
      <c r="AO37" s="104" t="str">
        <f>IF('I NILAI SEKOLAH'!L36="","", 'I NILAI SEKOLAH'!L36)</f>
        <v/>
      </c>
      <c r="AP37" s="104" t="str">
        <f>IF('I NILAI SEKOLAH'!M36="","", 'I NILAI SEKOLAH'!M36)</f>
        <v/>
      </c>
      <c r="AQ37" s="104" t="str">
        <f>IF('I NILAI SEKOLAH'!N36="","", 'I NILAI SEKOLAH'!N36)</f>
        <v/>
      </c>
      <c r="AR37" s="104" t="str">
        <f>IF('I NILAI SEKOLAH'!O36="","", 'I NILAI SEKOLAH'!O36)</f>
        <v/>
      </c>
      <c r="AS37" s="104" t="str">
        <f>IF('I NILAI SEKOLAH'!P36="","", 'I NILAI SEKOLAH'!P36)</f>
        <v/>
      </c>
      <c r="AT37" s="104" t="str">
        <f>IF('I NILAI SEKOLAH'!Q36="","", 'I NILAI SEKOLAH'!Q36)</f>
        <v/>
      </c>
      <c r="AU37" s="104" t="str">
        <f>IF('I NILAI SEKOLAH'!R36="","", 'I NILAI SEKOLAH'!R36)</f>
        <v/>
      </c>
      <c r="AV37" s="104" t="str">
        <f>IF('I NILAI SEKOLAH'!S36="","", 'I NILAI SEKOLAH'!S36)</f>
        <v/>
      </c>
      <c r="AW37" s="104" t="str">
        <f>IF('I NILAI SEKOLAH'!T36="","", 'I NILAI SEKOLAH'!T36)</f>
        <v/>
      </c>
      <c r="AX37" s="105" t="str">
        <f t="shared" si="3"/>
        <v xml:space="preserve">  </v>
      </c>
      <c r="AY37" s="66"/>
    </row>
    <row r="38" spans="1:51" ht="15.75" customHeight="1" x14ac:dyDescent="0.25">
      <c r="A38" s="90" t="str">
        <f>IF(BIODATA!A36="","", BIODATA!A36)</f>
        <v/>
      </c>
      <c r="B38" s="88" t="str">
        <f>IF(BIODATA!C36="","", BIODATA!C36)</f>
        <v/>
      </c>
      <c r="C38" s="88" t="str">
        <f>IF(BIODATA!D36="","", BIODATA!D36)</f>
        <v/>
      </c>
      <c r="D38" s="107" t="str">
        <f>IF(BIODATA!E36="","", BIODATA!E36)</f>
        <v/>
      </c>
      <c r="E38" s="88" t="str">
        <f>IF(BIODATA!H36="","", BIODATA!H36)</f>
        <v/>
      </c>
      <c r="F38" s="89" t="str">
        <f>IF('I NILAI UN'!E38="","",'I NILAI UN'!E38)</f>
        <v/>
      </c>
      <c r="G38" s="89" t="str">
        <f>IF('I NILAI UN'!F38="","",'I NILAI UN'!F38)</f>
        <v/>
      </c>
      <c r="H38" s="89" t="str">
        <f>IF('I NILAI UN'!G38="","",'I NILAI UN'!G38)</f>
        <v/>
      </c>
      <c r="I38" s="89" t="str">
        <f>IF('I NILAI UN'!H38="","",'I NILAI UN'!H38)</f>
        <v/>
      </c>
      <c r="J38" s="89">
        <f t="shared" si="4"/>
        <v>0</v>
      </c>
      <c r="K38" s="108" t="str">
        <f t="shared" si="7"/>
        <v/>
      </c>
      <c r="L38" s="108" t="str">
        <f t="shared" si="0"/>
        <v/>
      </c>
      <c r="M38" s="108" t="str">
        <f t="shared" si="1"/>
        <v/>
      </c>
      <c r="N38" s="108" t="str">
        <f t="shared" si="2"/>
        <v/>
      </c>
      <c r="O38" s="91" t="str">
        <f>Aa!K40</f>
        <v xml:space="preserve">  </v>
      </c>
      <c r="P38" s="91" t="str">
        <f>Ab!K41</f>
        <v xml:space="preserve">  </v>
      </c>
      <c r="Q38" s="91" t="str">
        <f>Ac!K41</f>
        <v xml:space="preserve">  </v>
      </c>
      <c r="R38" s="91" t="str">
        <f>Ad!K41</f>
        <v xml:space="preserve">  </v>
      </c>
      <c r="S38" s="91" t="str">
        <f>'A2'!K41</f>
        <v xml:space="preserve">  </v>
      </c>
      <c r="T38" s="91" t="str">
        <f>'A3'!K41</f>
        <v xml:space="preserve">  </v>
      </c>
      <c r="U38" s="91" t="str">
        <f>'A4'!K41</f>
        <v xml:space="preserve">  </v>
      </c>
      <c r="V38" s="91" t="str">
        <f>'A5'!K41</f>
        <v xml:space="preserve">  </v>
      </c>
      <c r="W38" s="91" t="str">
        <f>'A6'!K41</f>
        <v xml:space="preserve">  </v>
      </c>
      <c r="X38" s="91" t="str">
        <f>'A7'!K41</f>
        <v xml:space="preserve">  </v>
      </c>
      <c r="Y38" s="91" t="str">
        <f>'B1'!K41</f>
        <v xml:space="preserve">  </v>
      </c>
      <c r="Z38" s="91" t="str">
        <f>'B2'!K41</f>
        <v xml:space="preserve">  </v>
      </c>
      <c r="AA38" s="91" t="str">
        <f>'B3'!K41</f>
        <v xml:space="preserve">  </v>
      </c>
      <c r="AB38" s="91" t="str">
        <f>'C1'!K41</f>
        <v xml:space="preserve">  </v>
      </c>
      <c r="AC38" s="91" t="str">
        <f>'C2'!K41</f>
        <v xml:space="preserve">  </v>
      </c>
      <c r="AD38" s="91" t="str">
        <f>'C3'!K41</f>
        <v xml:space="preserve">  </v>
      </c>
      <c r="AE38" s="91" t="str">
        <f>'C4'!K41</f>
        <v xml:space="preserve">  </v>
      </c>
      <c r="AF38" s="101" t="str">
        <f t="shared" si="6"/>
        <v xml:space="preserve">  </v>
      </c>
      <c r="AG38" s="104" t="str">
        <f>IF('I NILAI SEKOLAH'!D37="","", 'I NILAI SEKOLAH'!D37)</f>
        <v/>
      </c>
      <c r="AH38" s="104" t="str">
        <f>IF('I NILAI SEKOLAH'!E37="","", 'I NILAI SEKOLAH'!E37)</f>
        <v/>
      </c>
      <c r="AI38" s="104" t="str">
        <f>IF('I NILAI SEKOLAH'!F37="","", 'I NILAI SEKOLAH'!F37)</f>
        <v/>
      </c>
      <c r="AJ38" s="104" t="str">
        <f>IF('I NILAI SEKOLAH'!G37="","", 'I NILAI SEKOLAH'!G37)</f>
        <v/>
      </c>
      <c r="AK38" s="104" t="str">
        <f>IF('I NILAI SEKOLAH'!H37="","", 'I NILAI SEKOLAH'!H37)</f>
        <v/>
      </c>
      <c r="AL38" s="104" t="str">
        <f>IF('I NILAI SEKOLAH'!I37="","", 'I NILAI SEKOLAH'!I37)</f>
        <v/>
      </c>
      <c r="AM38" s="104" t="str">
        <f>IF('I NILAI SEKOLAH'!J37="","", 'I NILAI SEKOLAH'!J37)</f>
        <v/>
      </c>
      <c r="AN38" s="104" t="str">
        <f>IF('I NILAI SEKOLAH'!K37="","", 'I NILAI SEKOLAH'!K37)</f>
        <v/>
      </c>
      <c r="AO38" s="104" t="str">
        <f>IF('I NILAI SEKOLAH'!L37="","", 'I NILAI SEKOLAH'!L37)</f>
        <v/>
      </c>
      <c r="AP38" s="104" t="str">
        <f>IF('I NILAI SEKOLAH'!M37="","", 'I NILAI SEKOLAH'!M37)</f>
        <v/>
      </c>
      <c r="AQ38" s="104" t="str">
        <f>IF('I NILAI SEKOLAH'!N37="","", 'I NILAI SEKOLAH'!N37)</f>
        <v/>
      </c>
      <c r="AR38" s="104" t="str">
        <f>IF('I NILAI SEKOLAH'!O37="","", 'I NILAI SEKOLAH'!O37)</f>
        <v/>
      </c>
      <c r="AS38" s="104" t="str">
        <f>IF('I NILAI SEKOLAH'!P37="","", 'I NILAI SEKOLAH'!P37)</f>
        <v/>
      </c>
      <c r="AT38" s="104" t="str">
        <f>IF('I NILAI SEKOLAH'!Q37="","", 'I NILAI SEKOLAH'!Q37)</f>
        <v/>
      </c>
      <c r="AU38" s="104" t="str">
        <f>IF('I NILAI SEKOLAH'!R37="","", 'I NILAI SEKOLAH'!R37)</f>
        <v/>
      </c>
      <c r="AV38" s="104" t="str">
        <f>IF('I NILAI SEKOLAH'!S37="","", 'I NILAI SEKOLAH'!S37)</f>
        <v/>
      </c>
      <c r="AW38" s="104" t="str">
        <f>IF('I NILAI SEKOLAH'!T37="","", 'I NILAI SEKOLAH'!T37)</f>
        <v/>
      </c>
      <c r="AX38" s="105" t="str">
        <f t="shared" si="3"/>
        <v xml:space="preserve">  </v>
      </c>
      <c r="AY38" s="66"/>
    </row>
    <row r="39" spans="1:51" ht="15.75" customHeight="1" x14ac:dyDescent="0.25">
      <c r="A39" s="90" t="str">
        <f>IF(BIODATA!A37="","", BIODATA!A37)</f>
        <v/>
      </c>
      <c r="B39" s="88" t="str">
        <f>IF(BIODATA!C37="","", BIODATA!C37)</f>
        <v/>
      </c>
      <c r="C39" s="88" t="str">
        <f>IF(BIODATA!D37="","", BIODATA!D37)</f>
        <v/>
      </c>
      <c r="D39" s="107" t="str">
        <f>IF(BIODATA!E37="","", BIODATA!E37)</f>
        <v/>
      </c>
      <c r="E39" s="88" t="str">
        <f>IF(BIODATA!H37="","", BIODATA!H37)</f>
        <v/>
      </c>
      <c r="F39" s="89" t="str">
        <f>IF('I NILAI UN'!E39="","",'I NILAI UN'!E39)</f>
        <v/>
      </c>
      <c r="G39" s="89" t="str">
        <f>IF('I NILAI UN'!F39="","",'I NILAI UN'!F39)</f>
        <v/>
      </c>
      <c r="H39" s="89" t="str">
        <f>IF('I NILAI UN'!G39="","",'I NILAI UN'!G39)</f>
        <v/>
      </c>
      <c r="I39" s="89" t="str">
        <f>IF('I NILAI UN'!H39="","",'I NILAI UN'!H39)</f>
        <v/>
      </c>
      <c r="J39" s="89">
        <f t="shared" si="4"/>
        <v>0</v>
      </c>
      <c r="K39" s="108" t="str">
        <f t="shared" si="7"/>
        <v/>
      </c>
      <c r="L39" s="108" t="str">
        <f t="shared" si="0"/>
        <v/>
      </c>
      <c r="M39" s="108" t="str">
        <f t="shared" si="1"/>
        <v/>
      </c>
      <c r="N39" s="108" t="str">
        <f t="shared" si="2"/>
        <v/>
      </c>
      <c r="O39" s="91" t="str">
        <f>Aa!K41</f>
        <v xml:space="preserve">  </v>
      </c>
      <c r="P39" s="91" t="str">
        <f>Ab!K42</f>
        <v xml:space="preserve">  </v>
      </c>
      <c r="Q39" s="91" t="str">
        <f>Ac!K42</f>
        <v xml:space="preserve">  </v>
      </c>
      <c r="R39" s="91" t="str">
        <f>Ad!K42</f>
        <v xml:space="preserve">  </v>
      </c>
      <c r="S39" s="91" t="str">
        <f>'A2'!K42</f>
        <v xml:space="preserve">  </v>
      </c>
      <c r="T39" s="91" t="str">
        <f>'A3'!K42</f>
        <v xml:space="preserve">  </v>
      </c>
      <c r="U39" s="91" t="str">
        <f>'A4'!K42</f>
        <v xml:space="preserve">  </v>
      </c>
      <c r="V39" s="91" t="str">
        <f>'A5'!K42</f>
        <v xml:space="preserve">  </v>
      </c>
      <c r="W39" s="91" t="str">
        <f>'A6'!K42</f>
        <v xml:space="preserve">  </v>
      </c>
      <c r="X39" s="91" t="str">
        <f>'A7'!K42</f>
        <v xml:space="preserve">  </v>
      </c>
      <c r="Y39" s="91" t="str">
        <f>'B1'!K42</f>
        <v xml:space="preserve">  </v>
      </c>
      <c r="Z39" s="91" t="str">
        <f>'B2'!K42</f>
        <v xml:space="preserve">  </v>
      </c>
      <c r="AA39" s="91" t="str">
        <f>'B3'!K42</f>
        <v xml:space="preserve">  </v>
      </c>
      <c r="AB39" s="91" t="str">
        <f>'C1'!K42</f>
        <v xml:space="preserve">  </v>
      </c>
      <c r="AC39" s="91" t="str">
        <f>'C2'!K42</f>
        <v xml:space="preserve">  </v>
      </c>
      <c r="AD39" s="91" t="str">
        <f>'C3'!K42</f>
        <v xml:space="preserve">  </v>
      </c>
      <c r="AE39" s="91" t="str">
        <f>'C4'!K42</f>
        <v xml:space="preserve">  </v>
      </c>
      <c r="AF39" s="101" t="str">
        <f t="shared" si="6"/>
        <v xml:space="preserve">  </v>
      </c>
      <c r="AG39" s="104" t="str">
        <f>IF('I NILAI SEKOLAH'!D38="","", 'I NILAI SEKOLAH'!D38)</f>
        <v/>
      </c>
      <c r="AH39" s="104" t="str">
        <f>IF('I NILAI SEKOLAH'!E38="","", 'I NILAI SEKOLAH'!E38)</f>
        <v/>
      </c>
      <c r="AI39" s="104" t="str">
        <f>IF('I NILAI SEKOLAH'!F38="","", 'I NILAI SEKOLAH'!F38)</f>
        <v/>
      </c>
      <c r="AJ39" s="104" t="str">
        <f>IF('I NILAI SEKOLAH'!G38="","", 'I NILAI SEKOLAH'!G38)</f>
        <v/>
      </c>
      <c r="AK39" s="104" t="str">
        <f>IF('I NILAI SEKOLAH'!H38="","", 'I NILAI SEKOLAH'!H38)</f>
        <v/>
      </c>
      <c r="AL39" s="104" t="str">
        <f>IF('I NILAI SEKOLAH'!I38="","", 'I NILAI SEKOLAH'!I38)</f>
        <v/>
      </c>
      <c r="AM39" s="104" t="str">
        <f>IF('I NILAI SEKOLAH'!J38="","", 'I NILAI SEKOLAH'!J38)</f>
        <v/>
      </c>
      <c r="AN39" s="104" t="str">
        <f>IF('I NILAI SEKOLAH'!K38="","", 'I NILAI SEKOLAH'!K38)</f>
        <v/>
      </c>
      <c r="AO39" s="104" t="str">
        <f>IF('I NILAI SEKOLAH'!L38="","", 'I NILAI SEKOLAH'!L38)</f>
        <v/>
      </c>
      <c r="AP39" s="104" t="str">
        <f>IF('I NILAI SEKOLAH'!M38="","", 'I NILAI SEKOLAH'!M38)</f>
        <v/>
      </c>
      <c r="AQ39" s="104" t="str">
        <f>IF('I NILAI SEKOLAH'!N38="","", 'I NILAI SEKOLAH'!N38)</f>
        <v/>
      </c>
      <c r="AR39" s="104" t="str">
        <f>IF('I NILAI SEKOLAH'!O38="","", 'I NILAI SEKOLAH'!O38)</f>
        <v/>
      </c>
      <c r="AS39" s="104" t="str">
        <f>IF('I NILAI SEKOLAH'!P38="","", 'I NILAI SEKOLAH'!P38)</f>
        <v/>
      </c>
      <c r="AT39" s="104" t="str">
        <f>IF('I NILAI SEKOLAH'!Q38="","", 'I NILAI SEKOLAH'!Q38)</f>
        <v/>
      </c>
      <c r="AU39" s="104" t="str">
        <f>IF('I NILAI SEKOLAH'!R38="","", 'I NILAI SEKOLAH'!R38)</f>
        <v/>
      </c>
      <c r="AV39" s="104" t="str">
        <f>IF('I NILAI SEKOLAH'!S38="","", 'I NILAI SEKOLAH'!S38)</f>
        <v/>
      </c>
      <c r="AW39" s="104" t="str">
        <f>IF('I NILAI SEKOLAH'!T38="","", 'I NILAI SEKOLAH'!T38)</f>
        <v/>
      </c>
      <c r="AX39" s="105" t="str">
        <f t="shared" si="3"/>
        <v xml:space="preserve">  </v>
      </c>
      <c r="AY39" s="66"/>
    </row>
    <row r="40" spans="1:51" ht="15.75" customHeight="1" x14ac:dyDescent="0.25">
      <c r="A40" s="90" t="str">
        <f>IF(BIODATA!A38="","", BIODATA!A38)</f>
        <v/>
      </c>
      <c r="B40" s="88" t="str">
        <f>IF(BIODATA!C38="","", BIODATA!C38)</f>
        <v/>
      </c>
      <c r="C40" s="88" t="str">
        <f>IF(BIODATA!D38="","", BIODATA!D38)</f>
        <v/>
      </c>
      <c r="D40" s="107" t="str">
        <f>IF(BIODATA!E38="","", BIODATA!E38)</f>
        <v/>
      </c>
      <c r="E40" s="88" t="str">
        <f>IF(BIODATA!H38="","", BIODATA!H38)</f>
        <v/>
      </c>
      <c r="F40" s="89" t="str">
        <f>IF('I NILAI UN'!E40="","",'I NILAI UN'!E40)</f>
        <v/>
      </c>
      <c r="G40" s="89" t="str">
        <f>IF('I NILAI UN'!F40="","",'I NILAI UN'!F40)</f>
        <v/>
      </c>
      <c r="H40" s="89" t="str">
        <f>IF('I NILAI UN'!G40="","",'I NILAI UN'!G40)</f>
        <v/>
      </c>
      <c r="I40" s="89" t="str">
        <f>IF('I NILAI UN'!H40="","",'I NILAI UN'!H40)</f>
        <v/>
      </c>
      <c r="J40" s="89">
        <f t="shared" si="4"/>
        <v>0</v>
      </c>
      <c r="K40" s="108" t="str">
        <f t="shared" si="7"/>
        <v/>
      </c>
      <c r="L40" s="108" t="str">
        <f t="shared" si="0"/>
        <v/>
      </c>
      <c r="M40" s="108" t="str">
        <f t="shared" si="1"/>
        <v/>
      </c>
      <c r="N40" s="108" t="str">
        <f t="shared" si="2"/>
        <v/>
      </c>
      <c r="O40" s="91" t="str">
        <f>Aa!K42</f>
        <v xml:space="preserve">  </v>
      </c>
      <c r="P40" s="91" t="str">
        <f>Ab!K43</f>
        <v xml:space="preserve">  </v>
      </c>
      <c r="Q40" s="91" t="str">
        <f>Ac!K43</f>
        <v xml:space="preserve">  </v>
      </c>
      <c r="R40" s="91" t="str">
        <f>Ad!K43</f>
        <v xml:space="preserve">  </v>
      </c>
      <c r="S40" s="91" t="str">
        <f>'A2'!K43</f>
        <v xml:space="preserve">  </v>
      </c>
      <c r="T40" s="91" t="str">
        <f>'A3'!K43</f>
        <v xml:space="preserve">  </v>
      </c>
      <c r="U40" s="91" t="str">
        <f>'A4'!K43</f>
        <v xml:space="preserve">  </v>
      </c>
      <c r="V40" s="91" t="str">
        <f>'A5'!K43</f>
        <v xml:space="preserve">  </v>
      </c>
      <c r="W40" s="91" t="str">
        <f>'A6'!K43</f>
        <v xml:space="preserve">  </v>
      </c>
      <c r="X40" s="91" t="str">
        <f>'A7'!K43</f>
        <v xml:space="preserve">  </v>
      </c>
      <c r="Y40" s="91" t="str">
        <f>'B1'!K43</f>
        <v xml:space="preserve">  </v>
      </c>
      <c r="Z40" s="91" t="str">
        <f>'B2'!K43</f>
        <v xml:space="preserve">  </v>
      </c>
      <c r="AA40" s="91" t="str">
        <f>'B3'!K43</f>
        <v xml:space="preserve">  </v>
      </c>
      <c r="AB40" s="91" t="str">
        <f>'C1'!K43</f>
        <v xml:space="preserve">  </v>
      </c>
      <c r="AC40" s="91" t="str">
        <f>'C2'!K43</f>
        <v xml:space="preserve">  </v>
      </c>
      <c r="AD40" s="91" t="str">
        <f>'C3'!K43</f>
        <v xml:space="preserve">  </v>
      </c>
      <c r="AE40" s="91" t="str">
        <f>'C4'!K43</f>
        <v xml:space="preserve">  </v>
      </c>
      <c r="AF40" s="101" t="str">
        <f t="shared" si="6"/>
        <v xml:space="preserve">  </v>
      </c>
      <c r="AG40" s="104" t="str">
        <f>IF('I NILAI SEKOLAH'!D39="","", 'I NILAI SEKOLAH'!D39)</f>
        <v/>
      </c>
      <c r="AH40" s="104" t="str">
        <f>IF('I NILAI SEKOLAH'!E39="","", 'I NILAI SEKOLAH'!E39)</f>
        <v/>
      </c>
      <c r="AI40" s="104" t="str">
        <f>IF('I NILAI SEKOLAH'!F39="","", 'I NILAI SEKOLAH'!F39)</f>
        <v/>
      </c>
      <c r="AJ40" s="104" t="str">
        <f>IF('I NILAI SEKOLAH'!G39="","", 'I NILAI SEKOLAH'!G39)</f>
        <v/>
      </c>
      <c r="AK40" s="104" t="str">
        <f>IF('I NILAI SEKOLAH'!H39="","", 'I NILAI SEKOLAH'!H39)</f>
        <v/>
      </c>
      <c r="AL40" s="104" t="str">
        <f>IF('I NILAI SEKOLAH'!I39="","", 'I NILAI SEKOLAH'!I39)</f>
        <v/>
      </c>
      <c r="AM40" s="104" t="str">
        <f>IF('I NILAI SEKOLAH'!J39="","", 'I NILAI SEKOLAH'!J39)</f>
        <v/>
      </c>
      <c r="AN40" s="104" t="str">
        <f>IF('I NILAI SEKOLAH'!K39="","", 'I NILAI SEKOLAH'!K39)</f>
        <v/>
      </c>
      <c r="AO40" s="104" t="str">
        <f>IF('I NILAI SEKOLAH'!L39="","", 'I NILAI SEKOLAH'!L39)</f>
        <v/>
      </c>
      <c r="AP40" s="104" t="str">
        <f>IF('I NILAI SEKOLAH'!M39="","", 'I NILAI SEKOLAH'!M39)</f>
        <v/>
      </c>
      <c r="AQ40" s="104" t="str">
        <f>IF('I NILAI SEKOLAH'!N39="","", 'I NILAI SEKOLAH'!N39)</f>
        <v/>
      </c>
      <c r="AR40" s="104" t="str">
        <f>IF('I NILAI SEKOLAH'!O39="","", 'I NILAI SEKOLAH'!O39)</f>
        <v/>
      </c>
      <c r="AS40" s="104" t="str">
        <f>IF('I NILAI SEKOLAH'!P39="","", 'I NILAI SEKOLAH'!P39)</f>
        <v/>
      </c>
      <c r="AT40" s="104" t="str">
        <f>IF('I NILAI SEKOLAH'!Q39="","", 'I NILAI SEKOLAH'!Q39)</f>
        <v/>
      </c>
      <c r="AU40" s="104" t="str">
        <f>IF('I NILAI SEKOLAH'!R39="","", 'I NILAI SEKOLAH'!R39)</f>
        <v/>
      </c>
      <c r="AV40" s="104" t="str">
        <f>IF('I NILAI SEKOLAH'!S39="","", 'I NILAI SEKOLAH'!S39)</f>
        <v/>
      </c>
      <c r="AW40" s="104" t="str">
        <f>IF('I NILAI SEKOLAH'!T39="","", 'I NILAI SEKOLAH'!T39)</f>
        <v/>
      </c>
      <c r="AX40" s="105" t="str">
        <f t="shared" ref="AX40:AX71" si="8">IFERROR(AVERAGE(AG40:AW40),"  ")</f>
        <v xml:space="preserve">  </v>
      </c>
      <c r="AY40" s="66"/>
    </row>
    <row r="41" spans="1:51" ht="15.75" customHeight="1" x14ac:dyDescent="0.25">
      <c r="A41" s="90" t="str">
        <f>IF(BIODATA!A39="","", BIODATA!A39)</f>
        <v/>
      </c>
      <c r="B41" s="88" t="str">
        <f>IF(BIODATA!C39="","", BIODATA!C39)</f>
        <v/>
      </c>
      <c r="C41" s="88" t="str">
        <f>IF(BIODATA!D39="","", BIODATA!D39)</f>
        <v/>
      </c>
      <c r="D41" s="107" t="str">
        <f>IF(BIODATA!E39="","", BIODATA!E39)</f>
        <v/>
      </c>
      <c r="E41" s="88" t="str">
        <f>IF(BIODATA!H39="","", BIODATA!H39)</f>
        <v/>
      </c>
      <c r="F41" s="89" t="str">
        <f>IF('I NILAI UN'!E41="","",'I NILAI UN'!E41)</f>
        <v/>
      </c>
      <c r="G41" s="89" t="str">
        <f>IF('I NILAI UN'!F41="","",'I NILAI UN'!F41)</f>
        <v/>
      </c>
      <c r="H41" s="89" t="str">
        <f>IF('I NILAI UN'!G41="","",'I NILAI UN'!G41)</f>
        <v/>
      </c>
      <c r="I41" s="89" t="str">
        <f>IF('I NILAI UN'!H41="","",'I NILAI UN'!H41)</f>
        <v/>
      </c>
      <c r="J41" s="89">
        <f t="shared" si="4"/>
        <v>0</v>
      </c>
      <c r="K41" s="108" t="str">
        <f t="shared" si="7"/>
        <v/>
      </c>
      <c r="L41" s="108" t="str">
        <f t="shared" si="0"/>
        <v/>
      </c>
      <c r="M41" s="108" t="str">
        <f t="shared" si="1"/>
        <v/>
      </c>
      <c r="N41" s="108" t="str">
        <f t="shared" si="2"/>
        <v/>
      </c>
      <c r="O41" s="91" t="str">
        <f>Aa!K43</f>
        <v xml:space="preserve">  </v>
      </c>
      <c r="P41" s="91" t="str">
        <f>Ab!K44</f>
        <v xml:space="preserve">  </v>
      </c>
      <c r="Q41" s="91" t="str">
        <f>Ac!K44</f>
        <v xml:space="preserve">  </v>
      </c>
      <c r="R41" s="91" t="str">
        <f>Ad!K44</f>
        <v xml:space="preserve">  </v>
      </c>
      <c r="S41" s="91" t="str">
        <f>'A2'!K44</f>
        <v xml:space="preserve">  </v>
      </c>
      <c r="T41" s="91" t="str">
        <f>'A3'!K44</f>
        <v xml:space="preserve">  </v>
      </c>
      <c r="U41" s="91" t="str">
        <f>'A4'!K44</f>
        <v xml:space="preserve">  </v>
      </c>
      <c r="V41" s="91" t="str">
        <f>'A5'!K44</f>
        <v xml:space="preserve">  </v>
      </c>
      <c r="W41" s="91" t="str">
        <f>'A6'!K44</f>
        <v xml:space="preserve">  </v>
      </c>
      <c r="X41" s="91" t="str">
        <f>'A7'!K44</f>
        <v xml:space="preserve">  </v>
      </c>
      <c r="Y41" s="91" t="str">
        <f>'B1'!K44</f>
        <v xml:space="preserve">  </v>
      </c>
      <c r="Z41" s="91" t="str">
        <f>'B2'!K44</f>
        <v xml:space="preserve">  </v>
      </c>
      <c r="AA41" s="91" t="str">
        <f>'B3'!K44</f>
        <v xml:space="preserve">  </v>
      </c>
      <c r="AB41" s="91" t="str">
        <f>'C1'!K44</f>
        <v xml:space="preserve">  </v>
      </c>
      <c r="AC41" s="91" t="str">
        <f>'C2'!K44</f>
        <v xml:space="preserve">  </v>
      </c>
      <c r="AD41" s="91" t="str">
        <f>'C3'!K44</f>
        <v xml:space="preserve">  </v>
      </c>
      <c r="AE41" s="91" t="str">
        <f>'C4'!K44</f>
        <v xml:space="preserve">  </v>
      </c>
      <c r="AF41" s="101" t="str">
        <f t="shared" si="6"/>
        <v xml:space="preserve">  </v>
      </c>
      <c r="AG41" s="104" t="str">
        <f>IF('I NILAI SEKOLAH'!D40="","", 'I NILAI SEKOLAH'!D40)</f>
        <v/>
      </c>
      <c r="AH41" s="104" t="str">
        <f>IF('I NILAI SEKOLAH'!E40="","", 'I NILAI SEKOLAH'!E40)</f>
        <v/>
      </c>
      <c r="AI41" s="104" t="str">
        <f>IF('I NILAI SEKOLAH'!F40="","", 'I NILAI SEKOLAH'!F40)</f>
        <v/>
      </c>
      <c r="AJ41" s="104" t="str">
        <f>IF('I NILAI SEKOLAH'!G40="","", 'I NILAI SEKOLAH'!G40)</f>
        <v/>
      </c>
      <c r="AK41" s="104" t="str">
        <f>IF('I NILAI SEKOLAH'!H40="","", 'I NILAI SEKOLAH'!H40)</f>
        <v/>
      </c>
      <c r="AL41" s="104" t="str">
        <f>IF('I NILAI SEKOLAH'!I40="","", 'I NILAI SEKOLAH'!I40)</f>
        <v/>
      </c>
      <c r="AM41" s="104" t="str">
        <f>IF('I NILAI SEKOLAH'!J40="","", 'I NILAI SEKOLAH'!J40)</f>
        <v/>
      </c>
      <c r="AN41" s="104" t="str">
        <f>IF('I NILAI SEKOLAH'!K40="","", 'I NILAI SEKOLAH'!K40)</f>
        <v/>
      </c>
      <c r="AO41" s="104" t="str">
        <f>IF('I NILAI SEKOLAH'!L40="","", 'I NILAI SEKOLAH'!L40)</f>
        <v/>
      </c>
      <c r="AP41" s="104" t="str">
        <f>IF('I NILAI SEKOLAH'!M40="","", 'I NILAI SEKOLAH'!M40)</f>
        <v/>
      </c>
      <c r="AQ41" s="104" t="str">
        <f>IF('I NILAI SEKOLAH'!N40="","", 'I NILAI SEKOLAH'!N40)</f>
        <v/>
      </c>
      <c r="AR41" s="104" t="str">
        <f>IF('I NILAI SEKOLAH'!O40="","", 'I NILAI SEKOLAH'!O40)</f>
        <v/>
      </c>
      <c r="AS41" s="104" t="str">
        <f>IF('I NILAI SEKOLAH'!P40="","", 'I NILAI SEKOLAH'!P40)</f>
        <v/>
      </c>
      <c r="AT41" s="104" t="str">
        <f>IF('I NILAI SEKOLAH'!Q40="","", 'I NILAI SEKOLAH'!Q40)</f>
        <v/>
      </c>
      <c r="AU41" s="104" t="str">
        <f>IF('I NILAI SEKOLAH'!R40="","", 'I NILAI SEKOLAH'!R40)</f>
        <v/>
      </c>
      <c r="AV41" s="104" t="str">
        <f>IF('I NILAI SEKOLAH'!S40="","", 'I NILAI SEKOLAH'!S40)</f>
        <v/>
      </c>
      <c r="AW41" s="104" t="str">
        <f>IF('I NILAI SEKOLAH'!T40="","", 'I NILAI SEKOLAH'!T40)</f>
        <v/>
      </c>
      <c r="AX41" s="105" t="str">
        <f t="shared" si="8"/>
        <v xml:space="preserve">  </v>
      </c>
      <c r="AY41" s="66"/>
    </row>
    <row r="42" spans="1:51" ht="15.75" customHeight="1" x14ac:dyDescent="0.25">
      <c r="A42" s="90" t="str">
        <f>IF(BIODATA!A40="","", BIODATA!A40)</f>
        <v/>
      </c>
      <c r="B42" s="88" t="str">
        <f>IF(BIODATA!C40="","", BIODATA!C40)</f>
        <v/>
      </c>
      <c r="C42" s="88" t="str">
        <f>IF(BIODATA!D40="","", BIODATA!D40)</f>
        <v/>
      </c>
      <c r="D42" s="107" t="str">
        <f>IF(BIODATA!E40="","", BIODATA!E40)</f>
        <v/>
      </c>
      <c r="E42" s="88" t="str">
        <f>IF(BIODATA!H40="","", BIODATA!H40)</f>
        <v/>
      </c>
      <c r="F42" s="89" t="str">
        <f>IF('I NILAI UN'!E42="","",'I NILAI UN'!E42)</f>
        <v/>
      </c>
      <c r="G42" s="89" t="str">
        <f>IF('I NILAI UN'!F42="","",'I NILAI UN'!F42)</f>
        <v/>
      </c>
      <c r="H42" s="89" t="str">
        <f>IF('I NILAI UN'!G42="","",'I NILAI UN'!G42)</f>
        <v/>
      </c>
      <c r="I42" s="89" t="str">
        <f>IF('I NILAI UN'!H42="","",'I NILAI UN'!H42)</f>
        <v/>
      </c>
      <c r="J42" s="89">
        <f t="shared" si="4"/>
        <v>0</v>
      </c>
      <c r="K42" s="108" t="str">
        <f t="shared" si="7"/>
        <v/>
      </c>
      <c r="L42" s="108" t="str">
        <f t="shared" si="0"/>
        <v/>
      </c>
      <c r="M42" s="108" t="str">
        <f t="shared" si="1"/>
        <v/>
      </c>
      <c r="N42" s="108" t="str">
        <f t="shared" si="2"/>
        <v/>
      </c>
      <c r="O42" s="91" t="str">
        <f>Aa!K44</f>
        <v xml:space="preserve">  </v>
      </c>
      <c r="P42" s="91" t="str">
        <f>Ab!K45</f>
        <v xml:space="preserve">  </v>
      </c>
      <c r="Q42" s="91" t="str">
        <f>Ac!K45</f>
        <v xml:space="preserve">  </v>
      </c>
      <c r="R42" s="91" t="str">
        <f>Ad!K45</f>
        <v xml:space="preserve">  </v>
      </c>
      <c r="S42" s="91" t="str">
        <f>'A2'!K45</f>
        <v xml:space="preserve">  </v>
      </c>
      <c r="T42" s="91" t="str">
        <f>'A3'!K45</f>
        <v xml:space="preserve">  </v>
      </c>
      <c r="U42" s="91" t="str">
        <f>'A4'!K45</f>
        <v xml:space="preserve">  </v>
      </c>
      <c r="V42" s="91" t="str">
        <f>'A5'!K45</f>
        <v xml:space="preserve">  </v>
      </c>
      <c r="W42" s="91" t="str">
        <f>'A6'!K45</f>
        <v xml:space="preserve">  </v>
      </c>
      <c r="X42" s="91" t="str">
        <f>'A7'!K45</f>
        <v xml:space="preserve">  </v>
      </c>
      <c r="Y42" s="91" t="str">
        <f>'B1'!K45</f>
        <v xml:space="preserve">  </v>
      </c>
      <c r="Z42" s="91" t="str">
        <f>'B2'!K45</f>
        <v xml:space="preserve">  </v>
      </c>
      <c r="AA42" s="91" t="str">
        <f>'B3'!K45</f>
        <v xml:space="preserve">  </v>
      </c>
      <c r="AB42" s="91" t="str">
        <f>'C1'!K45</f>
        <v xml:space="preserve">  </v>
      </c>
      <c r="AC42" s="91" t="str">
        <f>'C2'!K45</f>
        <v xml:space="preserve">  </v>
      </c>
      <c r="AD42" s="91" t="str">
        <f>'C3'!K45</f>
        <v xml:space="preserve">  </v>
      </c>
      <c r="AE42" s="91" t="str">
        <f>'C4'!K45</f>
        <v xml:space="preserve">  </v>
      </c>
      <c r="AF42" s="101" t="str">
        <f t="shared" si="6"/>
        <v xml:space="preserve">  </v>
      </c>
      <c r="AG42" s="104" t="str">
        <f>IF('I NILAI SEKOLAH'!D41="","", 'I NILAI SEKOLAH'!D41)</f>
        <v/>
      </c>
      <c r="AH42" s="104" t="str">
        <f>IF('I NILAI SEKOLAH'!E41="","", 'I NILAI SEKOLAH'!E41)</f>
        <v/>
      </c>
      <c r="AI42" s="104" t="str">
        <f>IF('I NILAI SEKOLAH'!F41="","", 'I NILAI SEKOLAH'!F41)</f>
        <v/>
      </c>
      <c r="AJ42" s="104" t="str">
        <f>IF('I NILAI SEKOLAH'!G41="","", 'I NILAI SEKOLAH'!G41)</f>
        <v/>
      </c>
      <c r="AK42" s="104" t="str">
        <f>IF('I NILAI SEKOLAH'!H41="","", 'I NILAI SEKOLAH'!H41)</f>
        <v/>
      </c>
      <c r="AL42" s="104" t="str">
        <f>IF('I NILAI SEKOLAH'!I41="","", 'I NILAI SEKOLAH'!I41)</f>
        <v/>
      </c>
      <c r="AM42" s="104" t="str">
        <f>IF('I NILAI SEKOLAH'!J41="","", 'I NILAI SEKOLAH'!J41)</f>
        <v/>
      </c>
      <c r="AN42" s="104" t="str">
        <f>IF('I NILAI SEKOLAH'!K41="","", 'I NILAI SEKOLAH'!K41)</f>
        <v/>
      </c>
      <c r="AO42" s="104" t="str">
        <f>IF('I NILAI SEKOLAH'!L41="","", 'I NILAI SEKOLAH'!L41)</f>
        <v/>
      </c>
      <c r="AP42" s="104" t="str">
        <f>IF('I NILAI SEKOLAH'!M41="","", 'I NILAI SEKOLAH'!M41)</f>
        <v/>
      </c>
      <c r="AQ42" s="104" t="str">
        <f>IF('I NILAI SEKOLAH'!N41="","", 'I NILAI SEKOLAH'!N41)</f>
        <v/>
      </c>
      <c r="AR42" s="104" t="str">
        <f>IF('I NILAI SEKOLAH'!O41="","", 'I NILAI SEKOLAH'!O41)</f>
        <v/>
      </c>
      <c r="AS42" s="104" t="str">
        <f>IF('I NILAI SEKOLAH'!P41="","", 'I NILAI SEKOLAH'!P41)</f>
        <v/>
      </c>
      <c r="AT42" s="104" t="str">
        <f>IF('I NILAI SEKOLAH'!Q41="","", 'I NILAI SEKOLAH'!Q41)</f>
        <v/>
      </c>
      <c r="AU42" s="104" t="str">
        <f>IF('I NILAI SEKOLAH'!R41="","", 'I NILAI SEKOLAH'!R41)</f>
        <v/>
      </c>
      <c r="AV42" s="104" t="str">
        <f>IF('I NILAI SEKOLAH'!S41="","", 'I NILAI SEKOLAH'!S41)</f>
        <v/>
      </c>
      <c r="AW42" s="104" t="str">
        <f>IF('I NILAI SEKOLAH'!T41="","", 'I NILAI SEKOLAH'!T41)</f>
        <v/>
      </c>
      <c r="AX42" s="105" t="str">
        <f t="shared" si="8"/>
        <v xml:space="preserve">  </v>
      </c>
      <c r="AY42" s="66"/>
    </row>
    <row r="43" spans="1:51" ht="15.75" customHeight="1" x14ac:dyDescent="0.25">
      <c r="A43" s="90" t="str">
        <f>IF(BIODATA!A41="","", BIODATA!A41)</f>
        <v/>
      </c>
      <c r="B43" s="88" t="str">
        <f>IF(BIODATA!C41="","", BIODATA!C41)</f>
        <v/>
      </c>
      <c r="C43" s="88" t="str">
        <f>IF(BIODATA!D41="","", BIODATA!D41)</f>
        <v/>
      </c>
      <c r="D43" s="107" t="str">
        <f>IF(BIODATA!E41="","", BIODATA!E41)</f>
        <v/>
      </c>
      <c r="E43" s="88" t="str">
        <f>IF(BIODATA!H41="","", BIODATA!H41)</f>
        <v/>
      </c>
      <c r="F43" s="89" t="str">
        <f>IF('I NILAI UN'!E43="","",'I NILAI UN'!E43)</f>
        <v/>
      </c>
      <c r="G43" s="89" t="str">
        <f>IF('I NILAI UN'!F43="","",'I NILAI UN'!F43)</f>
        <v/>
      </c>
      <c r="H43" s="89" t="str">
        <f>IF('I NILAI UN'!G43="","",'I NILAI UN'!G43)</f>
        <v/>
      </c>
      <c r="I43" s="89" t="str">
        <f>IF('I NILAI UN'!H43="","",'I NILAI UN'!H43)</f>
        <v/>
      </c>
      <c r="J43" s="89">
        <f t="shared" si="4"/>
        <v>0</v>
      </c>
      <c r="K43" s="108" t="str">
        <f t="shared" si="7"/>
        <v/>
      </c>
      <c r="L43" s="108" t="str">
        <f t="shared" si="0"/>
        <v/>
      </c>
      <c r="M43" s="108" t="str">
        <f t="shared" si="1"/>
        <v/>
      </c>
      <c r="N43" s="108" t="str">
        <f t="shared" si="2"/>
        <v/>
      </c>
      <c r="O43" s="91" t="str">
        <f>Aa!K45</f>
        <v xml:space="preserve">  </v>
      </c>
      <c r="P43" s="91" t="str">
        <f>Ab!K46</f>
        <v xml:space="preserve">  </v>
      </c>
      <c r="Q43" s="91" t="str">
        <f>Ac!K46</f>
        <v xml:space="preserve">  </v>
      </c>
      <c r="R43" s="91" t="str">
        <f>Ad!K46</f>
        <v xml:space="preserve">  </v>
      </c>
      <c r="S43" s="91" t="str">
        <f>'A2'!K46</f>
        <v xml:space="preserve">  </v>
      </c>
      <c r="T43" s="91" t="str">
        <f>'A3'!K46</f>
        <v xml:space="preserve">  </v>
      </c>
      <c r="U43" s="91" t="str">
        <f>'A4'!K46</f>
        <v xml:space="preserve">  </v>
      </c>
      <c r="V43" s="91" t="str">
        <f>'A5'!K46</f>
        <v xml:space="preserve">  </v>
      </c>
      <c r="W43" s="91" t="str">
        <f>'A6'!K46</f>
        <v xml:space="preserve">  </v>
      </c>
      <c r="X43" s="91" t="str">
        <f>'A7'!K46</f>
        <v xml:space="preserve">  </v>
      </c>
      <c r="Y43" s="91" t="str">
        <f>'B1'!K46</f>
        <v xml:space="preserve">  </v>
      </c>
      <c r="Z43" s="91" t="str">
        <f>'B2'!K46</f>
        <v xml:space="preserve">  </v>
      </c>
      <c r="AA43" s="91" t="str">
        <f>'B3'!K46</f>
        <v xml:space="preserve">  </v>
      </c>
      <c r="AB43" s="91" t="str">
        <f>'C1'!K46</f>
        <v xml:space="preserve">  </v>
      </c>
      <c r="AC43" s="91" t="str">
        <f>'C2'!K46</f>
        <v xml:space="preserve">  </v>
      </c>
      <c r="AD43" s="91" t="str">
        <f>'C3'!K46</f>
        <v xml:space="preserve">  </v>
      </c>
      <c r="AE43" s="91" t="str">
        <f>'C4'!K46</f>
        <v xml:space="preserve">  </v>
      </c>
      <c r="AF43" s="101" t="str">
        <f t="shared" si="6"/>
        <v xml:space="preserve">  </v>
      </c>
      <c r="AG43" s="104" t="str">
        <f>IF('I NILAI SEKOLAH'!D42="","", 'I NILAI SEKOLAH'!D42)</f>
        <v/>
      </c>
      <c r="AH43" s="104" t="str">
        <f>IF('I NILAI SEKOLAH'!E42="","", 'I NILAI SEKOLAH'!E42)</f>
        <v/>
      </c>
      <c r="AI43" s="104" t="str">
        <f>IF('I NILAI SEKOLAH'!F42="","", 'I NILAI SEKOLAH'!F42)</f>
        <v/>
      </c>
      <c r="AJ43" s="104" t="str">
        <f>IF('I NILAI SEKOLAH'!G42="","", 'I NILAI SEKOLAH'!G42)</f>
        <v/>
      </c>
      <c r="AK43" s="104" t="str">
        <f>IF('I NILAI SEKOLAH'!H42="","", 'I NILAI SEKOLAH'!H42)</f>
        <v/>
      </c>
      <c r="AL43" s="104" t="str">
        <f>IF('I NILAI SEKOLAH'!I42="","", 'I NILAI SEKOLAH'!I42)</f>
        <v/>
      </c>
      <c r="AM43" s="104" t="str">
        <f>IF('I NILAI SEKOLAH'!J42="","", 'I NILAI SEKOLAH'!J42)</f>
        <v/>
      </c>
      <c r="AN43" s="104" t="str">
        <f>IF('I NILAI SEKOLAH'!K42="","", 'I NILAI SEKOLAH'!K42)</f>
        <v/>
      </c>
      <c r="AO43" s="104" t="str">
        <f>IF('I NILAI SEKOLAH'!L42="","", 'I NILAI SEKOLAH'!L42)</f>
        <v/>
      </c>
      <c r="AP43" s="104" t="str">
        <f>IF('I NILAI SEKOLAH'!M42="","", 'I NILAI SEKOLAH'!M42)</f>
        <v/>
      </c>
      <c r="AQ43" s="104" t="str">
        <f>IF('I NILAI SEKOLAH'!N42="","", 'I NILAI SEKOLAH'!N42)</f>
        <v/>
      </c>
      <c r="AR43" s="104" t="str">
        <f>IF('I NILAI SEKOLAH'!O42="","", 'I NILAI SEKOLAH'!O42)</f>
        <v/>
      </c>
      <c r="AS43" s="104" t="str">
        <f>IF('I NILAI SEKOLAH'!P42="","", 'I NILAI SEKOLAH'!P42)</f>
        <v/>
      </c>
      <c r="AT43" s="104" t="str">
        <f>IF('I NILAI SEKOLAH'!Q42="","", 'I NILAI SEKOLAH'!Q42)</f>
        <v/>
      </c>
      <c r="AU43" s="104" t="str">
        <f>IF('I NILAI SEKOLAH'!R42="","", 'I NILAI SEKOLAH'!R42)</f>
        <v/>
      </c>
      <c r="AV43" s="104" t="str">
        <f>IF('I NILAI SEKOLAH'!S42="","", 'I NILAI SEKOLAH'!S42)</f>
        <v/>
      </c>
      <c r="AW43" s="104" t="str">
        <f>IF('I NILAI SEKOLAH'!T42="","", 'I NILAI SEKOLAH'!T42)</f>
        <v/>
      </c>
      <c r="AX43" s="105" t="str">
        <f t="shared" si="8"/>
        <v xml:space="preserve">  </v>
      </c>
      <c r="AY43" s="66"/>
    </row>
    <row r="44" spans="1:51" ht="15.75" customHeight="1" x14ac:dyDescent="0.25">
      <c r="A44" s="90" t="str">
        <f>IF(BIODATA!A42="","", BIODATA!A42)</f>
        <v/>
      </c>
      <c r="B44" s="88" t="str">
        <f>IF(BIODATA!C42="","", BIODATA!C42)</f>
        <v/>
      </c>
      <c r="C44" s="88" t="str">
        <f>IF(BIODATA!D42="","", BIODATA!D42)</f>
        <v/>
      </c>
      <c r="D44" s="107" t="str">
        <f>IF(BIODATA!E42="","", BIODATA!E42)</f>
        <v/>
      </c>
      <c r="E44" s="88" t="str">
        <f>IF(BIODATA!H42="","", BIODATA!H42)</f>
        <v/>
      </c>
      <c r="F44" s="89" t="str">
        <f>IF('I NILAI UN'!E44="","",'I NILAI UN'!E44)</f>
        <v/>
      </c>
      <c r="G44" s="89" t="str">
        <f>IF('I NILAI UN'!F44="","",'I NILAI UN'!F44)</f>
        <v/>
      </c>
      <c r="H44" s="89" t="str">
        <f>IF('I NILAI UN'!G44="","",'I NILAI UN'!G44)</f>
        <v/>
      </c>
      <c r="I44" s="89" t="str">
        <f>IF('I NILAI UN'!H44="","",'I NILAI UN'!H44)</f>
        <v/>
      </c>
      <c r="J44" s="89">
        <f t="shared" si="4"/>
        <v>0</v>
      </c>
      <c r="K44" s="108" t="str">
        <f t="shared" si="7"/>
        <v/>
      </c>
      <c r="L44" s="108" t="str">
        <f t="shared" si="0"/>
        <v/>
      </c>
      <c r="M44" s="108" t="str">
        <f t="shared" si="1"/>
        <v/>
      </c>
      <c r="N44" s="108" t="str">
        <f t="shared" si="2"/>
        <v/>
      </c>
      <c r="O44" s="91" t="str">
        <f>Aa!K46</f>
        <v xml:space="preserve">  </v>
      </c>
      <c r="P44" s="91" t="str">
        <f>Ab!K47</f>
        <v xml:space="preserve">  </v>
      </c>
      <c r="Q44" s="91" t="str">
        <f>Ac!K47</f>
        <v xml:space="preserve">  </v>
      </c>
      <c r="R44" s="91" t="str">
        <f>Ad!K47</f>
        <v xml:space="preserve">  </v>
      </c>
      <c r="S44" s="91" t="str">
        <f>'A2'!K47</f>
        <v xml:space="preserve">  </v>
      </c>
      <c r="T44" s="91" t="str">
        <f>'A3'!K47</f>
        <v xml:space="preserve">  </v>
      </c>
      <c r="U44" s="91" t="str">
        <f>'A4'!K47</f>
        <v xml:space="preserve">  </v>
      </c>
      <c r="V44" s="91" t="str">
        <f>'A5'!K47</f>
        <v xml:space="preserve">  </v>
      </c>
      <c r="W44" s="91" t="str">
        <f>'A6'!K47</f>
        <v xml:space="preserve">  </v>
      </c>
      <c r="X44" s="91" t="str">
        <f>'A7'!K47</f>
        <v xml:space="preserve">  </v>
      </c>
      <c r="Y44" s="91" t="str">
        <f>'B1'!K47</f>
        <v xml:space="preserve">  </v>
      </c>
      <c r="Z44" s="91" t="str">
        <f>'B2'!K47</f>
        <v xml:space="preserve">  </v>
      </c>
      <c r="AA44" s="91" t="str">
        <f>'B3'!K47</f>
        <v xml:space="preserve">  </v>
      </c>
      <c r="AB44" s="91" t="str">
        <f>'C1'!K47</f>
        <v xml:space="preserve">  </v>
      </c>
      <c r="AC44" s="91" t="str">
        <f>'C2'!K47</f>
        <v xml:space="preserve">  </v>
      </c>
      <c r="AD44" s="91" t="str">
        <f>'C3'!K47</f>
        <v xml:space="preserve">  </v>
      </c>
      <c r="AE44" s="91" t="str">
        <f>'C4'!K47</f>
        <v xml:space="preserve">  </v>
      </c>
      <c r="AF44" s="101" t="str">
        <f t="shared" si="6"/>
        <v xml:space="preserve">  </v>
      </c>
      <c r="AG44" s="104" t="str">
        <f>IF('I NILAI SEKOLAH'!D43="","", 'I NILAI SEKOLAH'!D43)</f>
        <v/>
      </c>
      <c r="AH44" s="104" t="str">
        <f>IF('I NILAI SEKOLAH'!E43="","", 'I NILAI SEKOLAH'!E43)</f>
        <v/>
      </c>
      <c r="AI44" s="104" t="str">
        <f>IF('I NILAI SEKOLAH'!F43="","", 'I NILAI SEKOLAH'!F43)</f>
        <v/>
      </c>
      <c r="AJ44" s="104" t="str">
        <f>IF('I NILAI SEKOLAH'!G43="","", 'I NILAI SEKOLAH'!G43)</f>
        <v/>
      </c>
      <c r="AK44" s="104" t="str">
        <f>IF('I NILAI SEKOLAH'!H43="","", 'I NILAI SEKOLAH'!H43)</f>
        <v/>
      </c>
      <c r="AL44" s="104" t="str">
        <f>IF('I NILAI SEKOLAH'!I43="","", 'I NILAI SEKOLAH'!I43)</f>
        <v/>
      </c>
      <c r="AM44" s="104" t="str">
        <f>IF('I NILAI SEKOLAH'!J43="","", 'I NILAI SEKOLAH'!J43)</f>
        <v/>
      </c>
      <c r="AN44" s="104" t="str">
        <f>IF('I NILAI SEKOLAH'!K43="","", 'I NILAI SEKOLAH'!K43)</f>
        <v/>
      </c>
      <c r="AO44" s="104" t="str">
        <f>IF('I NILAI SEKOLAH'!L43="","", 'I NILAI SEKOLAH'!L43)</f>
        <v/>
      </c>
      <c r="AP44" s="104" t="str">
        <f>IF('I NILAI SEKOLAH'!M43="","", 'I NILAI SEKOLAH'!M43)</f>
        <v/>
      </c>
      <c r="AQ44" s="104" t="str">
        <f>IF('I NILAI SEKOLAH'!N43="","", 'I NILAI SEKOLAH'!N43)</f>
        <v/>
      </c>
      <c r="AR44" s="104" t="str">
        <f>IF('I NILAI SEKOLAH'!O43="","", 'I NILAI SEKOLAH'!O43)</f>
        <v/>
      </c>
      <c r="AS44" s="104" t="str">
        <f>IF('I NILAI SEKOLAH'!P43="","", 'I NILAI SEKOLAH'!P43)</f>
        <v/>
      </c>
      <c r="AT44" s="104" t="str">
        <f>IF('I NILAI SEKOLAH'!Q43="","", 'I NILAI SEKOLAH'!Q43)</f>
        <v/>
      </c>
      <c r="AU44" s="104" t="str">
        <f>IF('I NILAI SEKOLAH'!R43="","", 'I NILAI SEKOLAH'!R43)</f>
        <v/>
      </c>
      <c r="AV44" s="104" t="str">
        <f>IF('I NILAI SEKOLAH'!S43="","", 'I NILAI SEKOLAH'!S43)</f>
        <v/>
      </c>
      <c r="AW44" s="104" t="str">
        <f>IF('I NILAI SEKOLAH'!T43="","", 'I NILAI SEKOLAH'!T43)</f>
        <v/>
      </c>
      <c r="AX44" s="105" t="str">
        <f t="shared" si="8"/>
        <v xml:space="preserve">  </v>
      </c>
      <c r="AY44" s="66"/>
    </row>
    <row r="45" spans="1:51" ht="15.75" customHeight="1" x14ac:dyDescent="0.25">
      <c r="A45" s="90" t="str">
        <f>IF(BIODATA!A43="","", BIODATA!A43)</f>
        <v/>
      </c>
      <c r="B45" s="88" t="str">
        <f>IF(BIODATA!C43="","", BIODATA!C43)</f>
        <v/>
      </c>
      <c r="C45" s="88" t="str">
        <f>IF(BIODATA!D43="","", BIODATA!D43)</f>
        <v/>
      </c>
      <c r="D45" s="107" t="str">
        <f>IF(BIODATA!E43="","", BIODATA!E43)</f>
        <v/>
      </c>
      <c r="E45" s="88" t="str">
        <f>IF(BIODATA!H43="","", BIODATA!H43)</f>
        <v/>
      </c>
      <c r="F45" s="89" t="str">
        <f>IF('I NILAI UN'!E45="","",'I NILAI UN'!E45)</f>
        <v/>
      </c>
      <c r="G45" s="89" t="str">
        <f>IF('I NILAI UN'!F45="","",'I NILAI UN'!F45)</f>
        <v/>
      </c>
      <c r="H45" s="89" t="str">
        <f>IF('I NILAI UN'!G45="","",'I NILAI UN'!G45)</f>
        <v/>
      </c>
      <c r="I45" s="89" t="str">
        <f>IF('I NILAI UN'!H45="","",'I NILAI UN'!H45)</f>
        <v/>
      </c>
      <c r="J45" s="89">
        <f t="shared" si="4"/>
        <v>0</v>
      </c>
      <c r="K45" s="108" t="str">
        <f t="shared" si="7"/>
        <v/>
      </c>
      <c r="L45" s="108" t="str">
        <f t="shared" si="0"/>
        <v/>
      </c>
      <c r="M45" s="108" t="str">
        <f t="shared" si="1"/>
        <v/>
      </c>
      <c r="N45" s="108" t="str">
        <f t="shared" si="2"/>
        <v/>
      </c>
      <c r="O45" s="91" t="str">
        <f>Aa!K47</f>
        <v xml:space="preserve">  </v>
      </c>
      <c r="P45" s="91" t="str">
        <f>Ab!K48</f>
        <v xml:space="preserve">  </v>
      </c>
      <c r="Q45" s="91" t="str">
        <f>Ac!K48</f>
        <v xml:space="preserve">  </v>
      </c>
      <c r="R45" s="91" t="str">
        <f>Ad!K48</f>
        <v xml:space="preserve">  </v>
      </c>
      <c r="S45" s="91" t="str">
        <f>'A2'!K48</f>
        <v xml:space="preserve">  </v>
      </c>
      <c r="T45" s="91" t="str">
        <f>'A3'!K48</f>
        <v xml:space="preserve">  </v>
      </c>
      <c r="U45" s="91" t="str">
        <f>'A4'!K48</f>
        <v xml:space="preserve">  </v>
      </c>
      <c r="V45" s="91" t="str">
        <f>'A5'!K48</f>
        <v xml:space="preserve">  </v>
      </c>
      <c r="W45" s="91" t="str">
        <f>'A6'!K48</f>
        <v xml:space="preserve">  </v>
      </c>
      <c r="X45" s="91" t="str">
        <f>'A7'!K48</f>
        <v xml:space="preserve">  </v>
      </c>
      <c r="Y45" s="91" t="str">
        <f>'B1'!K48</f>
        <v xml:space="preserve">  </v>
      </c>
      <c r="Z45" s="91" t="str">
        <f>'B2'!K48</f>
        <v xml:space="preserve">  </v>
      </c>
      <c r="AA45" s="91" t="str">
        <f>'B3'!K48</f>
        <v xml:space="preserve">  </v>
      </c>
      <c r="AB45" s="91" t="str">
        <f>'C1'!K48</f>
        <v xml:space="preserve">  </v>
      </c>
      <c r="AC45" s="91" t="str">
        <f>'C2'!K48</f>
        <v xml:space="preserve">  </v>
      </c>
      <c r="AD45" s="91" t="str">
        <f>'C3'!K48</f>
        <v xml:space="preserve">  </v>
      </c>
      <c r="AE45" s="91" t="str">
        <f>'C4'!K48</f>
        <v xml:space="preserve">  </v>
      </c>
      <c r="AF45" s="101" t="str">
        <f t="shared" si="6"/>
        <v xml:space="preserve">  </v>
      </c>
      <c r="AG45" s="104" t="str">
        <f>IF('I NILAI SEKOLAH'!D44="","", 'I NILAI SEKOLAH'!D44)</f>
        <v/>
      </c>
      <c r="AH45" s="104" t="str">
        <f>IF('I NILAI SEKOLAH'!E44="","", 'I NILAI SEKOLAH'!E44)</f>
        <v/>
      </c>
      <c r="AI45" s="104" t="str">
        <f>IF('I NILAI SEKOLAH'!F44="","", 'I NILAI SEKOLAH'!F44)</f>
        <v/>
      </c>
      <c r="AJ45" s="104" t="str">
        <f>IF('I NILAI SEKOLAH'!G44="","", 'I NILAI SEKOLAH'!G44)</f>
        <v/>
      </c>
      <c r="AK45" s="104" t="str">
        <f>IF('I NILAI SEKOLAH'!H44="","", 'I NILAI SEKOLAH'!H44)</f>
        <v/>
      </c>
      <c r="AL45" s="104" t="str">
        <f>IF('I NILAI SEKOLAH'!I44="","", 'I NILAI SEKOLAH'!I44)</f>
        <v/>
      </c>
      <c r="AM45" s="104" t="str">
        <f>IF('I NILAI SEKOLAH'!J44="","", 'I NILAI SEKOLAH'!J44)</f>
        <v/>
      </c>
      <c r="AN45" s="104" t="str">
        <f>IF('I NILAI SEKOLAH'!K44="","", 'I NILAI SEKOLAH'!K44)</f>
        <v/>
      </c>
      <c r="AO45" s="104" t="str">
        <f>IF('I NILAI SEKOLAH'!L44="","", 'I NILAI SEKOLAH'!L44)</f>
        <v/>
      </c>
      <c r="AP45" s="104" t="str">
        <f>IF('I NILAI SEKOLAH'!M44="","", 'I NILAI SEKOLAH'!M44)</f>
        <v/>
      </c>
      <c r="AQ45" s="104" t="str">
        <f>IF('I NILAI SEKOLAH'!N44="","", 'I NILAI SEKOLAH'!N44)</f>
        <v/>
      </c>
      <c r="AR45" s="104" t="str">
        <f>IF('I NILAI SEKOLAH'!O44="","", 'I NILAI SEKOLAH'!O44)</f>
        <v/>
      </c>
      <c r="AS45" s="104" t="str">
        <f>IF('I NILAI SEKOLAH'!P44="","", 'I NILAI SEKOLAH'!P44)</f>
        <v/>
      </c>
      <c r="AT45" s="104" t="str">
        <f>IF('I NILAI SEKOLAH'!Q44="","", 'I NILAI SEKOLAH'!Q44)</f>
        <v/>
      </c>
      <c r="AU45" s="104" t="str">
        <f>IF('I NILAI SEKOLAH'!R44="","", 'I NILAI SEKOLAH'!R44)</f>
        <v/>
      </c>
      <c r="AV45" s="104" t="str">
        <f>IF('I NILAI SEKOLAH'!S44="","", 'I NILAI SEKOLAH'!S44)</f>
        <v/>
      </c>
      <c r="AW45" s="104" t="str">
        <f>IF('I NILAI SEKOLAH'!T44="","", 'I NILAI SEKOLAH'!T44)</f>
        <v/>
      </c>
      <c r="AX45" s="105" t="str">
        <f t="shared" si="8"/>
        <v xml:space="preserve">  </v>
      </c>
      <c r="AY45" s="66"/>
    </row>
    <row r="46" spans="1:51" ht="15.75" customHeight="1" x14ac:dyDescent="0.25">
      <c r="A46" s="90" t="str">
        <f>IF(BIODATA!A44="","", BIODATA!A44)</f>
        <v/>
      </c>
      <c r="B46" s="88" t="str">
        <f>IF(BIODATA!C44="","", BIODATA!C44)</f>
        <v/>
      </c>
      <c r="C46" s="88" t="str">
        <f>IF(BIODATA!D44="","", BIODATA!D44)</f>
        <v/>
      </c>
      <c r="D46" s="107" t="str">
        <f>IF(BIODATA!E44="","", BIODATA!E44)</f>
        <v/>
      </c>
      <c r="E46" s="88" t="str">
        <f>IF(BIODATA!H44="","", BIODATA!H44)</f>
        <v/>
      </c>
      <c r="F46" s="89" t="str">
        <f>IF('I NILAI UN'!E46="","",'I NILAI UN'!E46)</f>
        <v/>
      </c>
      <c r="G46" s="89" t="str">
        <f>IF('I NILAI UN'!F46="","",'I NILAI UN'!F46)</f>
        <v/>
      </c>
      <c r="H46" s="89" t="str">
        <f>IF('I NILAI UN'!G46="","",'I NILAI UN'!G46)</f>
        <v/>
      </c>
      <c r="I46" s="89" t="str">
        <f>IF('I NILAI UN'!H46="","",'I NILAI UN'!H46)</f>
        <v/>
      </c>
      <c r="J46" s="89">
        <f t="shared" si="4"/>
        <v>0</v>
      </c>
      <c r="K46" s="108" t="str">
        <f t="shared" si="7"/>
        <v/>
      </c>
      <c r="L46" s="108" t="str">
        <f t="shared" si="0"/>
        <v/>
      </c>
      <c r="M46" s="108" t="str">
        <f t="shared" si="1"/>
        <v/>
      </c>
      <c r="N46" s="108" t="str">
        <f t="shared" si="2"/>
        <v/>
      </c>
      <c r="O46" s="91" t="str">
        <f>Aa!K48</f>
        <v xml:space="preserve">  </v>
      </c>
      <c r="P46" s="91" t="str">
        <f>Ab!K49</f>
        <v xml:space="preserve">  </v>
      </c>
      <c r="Q46" s="91" t="str">
        <f>Ac!K49</f>
        <v xml:space="preserve">  </v>
      </c>
      <c r="R46" s="91" t="str">
        <f>Ad!K49</f>
        <v xml:space="preserve">  </v>
      </c>
      <c r="S46" s="91" t="str">
        <f>'A2'!K49</f>
        <v xml:space="preserve">  </v>
      </c>
      <c r="T46" s="91" t="str">
        <f>'A3'!K49</f>
        <v xml:space="preserve">  </v>
      </c>
      <c r="U46" s="91" t="str">
        <f>'A4'!K49</f>
        <v xml:space="preserve">  </v>
      </c>
      <c r="V46" s="91" t="str">
        <f>'A5'!K49</f>
        <v xml:space="preserve">  </v>
      </c>
      <c r="W46" s="91" t="str">
        <f>'A6'!K49</f>
        <v xml:space="preserve">  </v>
      </c>
      <c r="X46" s="91" t="str">
        <f>'A7'!K49</f>
        <v xml:space="preserve">  </v>
      </c>
      <c r="Y46" s="91" t="str">
        <f>'B1'!K49</f>
        <v xml:space="preserve">  </v>
      </c>
      <c r="Z46" s="91" t="str">
        <f>'B2'!K49</f>
        <v xml:space="preserve">  </v>
      </c>
      <c r="AA46" s="91" t="str">
        <f>'B3'!K49</f>
        <v xml:space="preserve">  </v>
      </c>
      <c r="AB46" s="91" t="str">
        <f>'C1'!K49</f>
        <v xml:space="preserve">  </v>
      </c>
      <c r="AC46" s="91" t="str">
        <f>'C2'!K49</f>
        <v xml:space="preserve">  </v>
      </c>
      <c r="AD46" s="91" t="str">
        <f>'C3'!K49</f>
        <v xml:space="preserve">  </v>
      </c>
      <c r="AE46" s="91" t="str">
        <f>'C4'!K49</f>
        <v xml:space="preserve">  </v>
      </c>
      <c r="AF46" s="101" t="str">
        <f t="shared" si="6"/>
        <v xml:space="preserve">  </v>
      </c>
      <c r="AG46" s="104" t="str">
        <f>IF('I NILAI SEKOLAH'!D45="","", 'I NILAI SEKOLAH'!D45)</f>
        <v/>
      </c>
      <c r="AH46" s="104" t="str">
        <f>IF('I NILAI SEKOLAH'!E45="","", 'I NILAI SEKOLAH'!E45)</f>
        <v/>
      </c>
      <c r="AI46" s="104" t="str">
        <f>IF('I NILAI SEKOLAH'!F45="","", 'I NILAI SEKOLAH'!F45)</f>
        <v/>
      </c>
      <c r="AJ46" s="104" t="str">
        <f>IF('I NILAI SEKOLAH'!G45="","", 'I NILAI SEKOLAH'!G45)</f>
        <v/>
      </c>
      <c r="AK46" s="104" t="str">
        <f>IF('I NILAI SEKOLAH'!H45="","", 'I NILAI SEKOLAH'!H45)</f>
        <v/>
      </c>
      <c r="AL46" s="104" t="str">
        <f>IF('I NILAI SEKOLAH'!I45="","", 'I NILAI SEKOLAH'!I45)</f>
        <v/>
      </c>
      <c r="AM46" s="104" t="str">
        <f>IF('I NILAI SEKOLAH'!J45="","", 'I NILAI SEKOLAH'!J45)</f>
        <v/>
      </c>
      <c r="AN46" s="104" t="str">
        <f>IF('I NILAI SEKOLAH'!K45="","", 'I NILAI SEKOLAH'!K45)</f>
        <v/>
      </c>
      <c r="AO46" s="104" t="str">
        <f>IF('I NILAI SEKOLAH'!L45="","", 'I NILAI SEKOLAH'!L45)</f>
        <v/>
      </c>
      <c r="AP46" s="104" t="str">
        <f>IF('I NILAI SEKOLAH'!M45="","", 'I NILAI SEKOLAH'!M45)</f>
        <v/>
      </c>
      <c r="AQ46" s="104" t="str">
        <f>IF('I NILAI SEKOLAH'!N45="","", 'I NILAI SEKOLAH'!N45)</f>
        <v/>
      </c>
      <c r="AR46" s="104" t="str">
        <f>IF('I NILAI SEKOLAH'!O45="","", 'I NILAI SEKOLAH'!O45)</f>
        <v/>
      </c>
      <c r="AS46" s="104" t="str">
        <f>IF('I NILAI SEKOLAH'!P45="","", 'I NILAI SEKOLAH'!P45)</f>
        <v/>
      </c>
      <c r="AT46" s="104" t="str">
        <f>IF('I NILAI SEKOLAH'!Q45="","", 'I NILAI SEKOLAH'!Q45)</f>
        <v/>
      </c>
      <c r="AU46" s="104" t="str">
        <f>IF('I NILAI SEKOLAH'!R45="","", 'I NILAI SEKOLAH'!R45)</f>
        <v/>
      </c>
      <c r="AV46" s="104" t="str">
        <f>IF('I NILAI SEKOLAH'!S45="","", 'I NILAI SEKOLAH'!S45)</f>
        <v/>
      </c>
      <c r="AW46" s="104" t="str">
        <f>IF('I NILAI SEKOLAH'!T45="","", 'I NILAI SEKOLAH'!T45)</f>
        <v/>
      </c>
      <c r="AX46" s="105" t="str">
        <f t="shared" si="8"/>
        <v xml:space="preserve">  </v>
      </c>
      <c r="AY46" s="66"/>
    </row>
    <row r="47" spans="1:51" ht="15.75" customHeight="1" x14ac:dyDescent="0.25">
      <c r="A47" s="90" t="str">
        <f>IF(BIODATA!A45="","", BIODATA!A45)</f>
        <v/>
      </c>
      <c r="B47" s="88" t="str">
        <f>IF(BIODATA!C45="","", BIODATA!C45)</f>
        <v/>
      </c>
      <c r="C47" s="88" t="str">
        <f>IF(BIODATA!D45="","", BIODATA!D45)</f>
        <v/>
      </c>
      <c r="D47" s="107" t="str">
        <f>IF(BIODATA!E45="","", BIODATA!E45)</f>
        <v/>
      </c>
      <c r="E47" s="88" t="str">
        <f>IF(BIODATA!H45="","", BIODATA!H45)</f>
        <v/>
      </c>
      <c r="F47" s="89" t="str">
        <f>IF('I NILAI UN'!E47="","",'I NILAI UN'!E47)</f>
        <v/>
      </c>
      <c r="G47" s="89" t="str">
        <f>IF('I NILAI UN'!F47="","",'I NILAI UN'!F47)</f>
        <v/>
      </c>
      <c r="H47" s="89" t="str">
        <f>IF('I NILAI UN'!G47="","",'I NILAI UN'!G47)</f>
        <v/>
      </c>
      <c r="I47" s="89" t="str">
        <f>IF('I NILAI UN'!H47="","",'I NILAI UN'!H47)</f>
        <v/>
      </c>
      <c r="J47" s="89">
        <f t="shared" si="4"/>
        <v>0</v>
      </c>
      <c r="K47" s="108" t="str">
        <f t="shared" si="7"/>
        <v/>
      </c>
      <c r="L47" s="108" t="str">
        <f t="shared" si="0"/>
        <v/>
      </c>
      <c r="M47" s="108" t="str">
        <f t="shared" si="1"/>
        <v/>
      </c>
      <c r="N47" s="108" t="str">
        <f t="shared" si="2"/>
        <v/>
      </c>
      <c r="O47" s="91" t="str">
        <f>Aa!K49</f>
        <v xml:space="preserve">  </v>
      </c>
      <c r="P47" s="91" t="str">
        <f>Ab!K50</f>
        <v xml:space="preserve">  </v>
      </c>
      <c r="Q47" s="91" t="str">
        <f>Ac!K50</f>
        <v xml:space="preserve">  </v>
      </c>
      <c r="R47" s="91" t="str">
        <f>Ad!K50</f>
        <v xml:space="preserve">  </v>
      </c>
      <c r="S47" s="91" t="str">
        <f>'A2'!K50</f>
        <v xml:space="preserve">  </v>
      </c>
      <c r="T47" s="91" t="str">
        <f>'A3'!K50</f>
        <v xml:space="preserve">  </v>
      </c>
      <c r="U47" s="91" t="str">
        <f>'A4'!K50</f>
        <v xml:space="preserve">  </v>
      </c>
      <c r="V47" s="91" t="str">
        <f>'A5'!K50</f>
        <v xml:space="preserve">  </v>
      </c>
      <c r="W47" s="91" t="str">
        <f>'A6'!K50</f>
        <v xml:space="preserve">  </v>
      </c>
      <c r="X47" s="91" t="str">
        <f>'A7'!K50</f>
        <v xml:space="preserve">  </v>
      </c>
      <c r="Y47" s="91" t="str">
        <f>'B1'!K50</f>
        <v xml:space="preserve">  </v>
      </c>
      <c r="Z47" s="91" t="str">
        <f>'B2'!K50</f>
        <v xml:space="preserve">  </v>
      </c>
      <c r="AA47" s="91" t="str">
        <f>'B3'!K50</f>
        <v xml:space="preserve">  </v>
      </c>
      <c r="AB47" s="91" t="str">
        <f>'C1'!K50</f>
        <v xml:space="preserve">  </v>
      </c>
      <c r="AC47" s="91" t="str">
        <f>'C2'!K50</f>
        <v xml:space="preserve">  </v>
      </c>
      <c r="AD47" s="91" t="str">
        <f>'C3'!K50</f>
        <v xml:space="preserve">  </v>
      </c>
      <c r="AE47" s="91" t="str">
        <f>'C4'!K50</f>
        <v xml:space="preserve">  </v>
      </c>
      <c r="AF47" s="101" t="str">
        <f t="shared" si="6"/>
        <v xml:space="preserve">  </v>
      </c>
      <c r="AG47" s="104" t="str">
        <f>IF('I NILAI SEKOLAH'!D46="","", 'I NILAI SEKOLAH'!D46)</f>
        <v/>
      </c>
      <c r="AH47" s="104" t="str">
        <f>IF('I NILAI SEKOLAH'!E46="","", 'I NILAI SEKOLAH'!E46)</f>
        <v/>
      </c>
      <c r="AI47" s="104" t="str">
        <f>IF('I NILAI SEKOLAH'!F46="","", 'I NILAI SEKOLAH'!F46)</f>
        <v/>
      </c>
      <c r="AJ47" s="104" t="str">
        <f>IF('I NILAI SEKOLAH'!G46="","", 'I NILAI SEKOLAH'!G46)</f>
        <v/>
      </c>
      <c r="AK47" s="104" t="str">
        <f>IF('I NILAI SEKOLAH'!H46="","", 'I NILAI SEKOLAH'!H46)</f>
        <v/>
      </c>
      <c r="AL47" s="104" t="str">
        <f>IF('I NILAI SEKOLAH'!I46="","", 'I NILAI SEKOLAH'!I46)</f>
        <v/>
      </c>
      <c r="AM47" s="104" t="str">
        <f>IF('I NILAI SEKOLAH'!J46="","", 'I NILAI SEKOLAH'!J46)</f>
        <v/>
      </c>
      <c r="AN47" s="104" t="str">
        <f>IF('I NILAI SEKOLAH'!K46="","", 'I NILAI SEKOLAH'!K46)</f>
        <v/>
      </c>
      <c r="AO47" s="104" t="str">
        <f>IF('I NILAI SEKOLAH'!L46="","", 'I NILAI SEKOLAH'!L46)</f>
        <v/>
      </c>
      <c r="AP47" s="104" t="str">
        <f>IF('I NILAI SEKOLAH'!M46="","", 'I NILAI SEKOLAH'!M46)</f>
        <v/>
      </c>
      <c r="AQ47" s="104" t="str">
        <f>IF('I NILAI SEKOLAH'!N46="","", 'I NILAI SEKOLAH'!N46)</f>
        <v/>
      </c>
      <c r="AR47" s="104" t="str">
        <f>IF('I NILAI SEKOLAH'!O46="","", 'I NILAI SEKOLAH'!O46)</f>
        <v/>
      </c>
      <c r="AS47" s="104" t="str">
        <f>IF('I NILAI SEKOLAH'!P46="","", 'I NILAI SEKOLAH'!P46)</f>
        <v/>
      </c>
      <c r="AT47" s="104" t="str">
        <f>IF('I NILAI SEKOLAH'!Q46="","", 'I NILAI SEKOLAH'!Q46)</f>
        <v/>
      </c>
      <c r="AU47" s="104" t="str">
        <f>IF('I NILAI SEKOLAH'!R46="","", 'I NILAI SEKOLAH'!R46)</f>
        <v/>
      </c>
      <c r="AV47" s="104" t="str">
        <f>IF('I NILAI SEKOLAH'!S46="","", 'I NILAI SEKOLAH'!S46)</f>
        <v/>
      </c>
      <c r="AW47" s="104" t="str">
        <f>IF('I NILAI SEKOLAH'!T46="","", 'I NILAI SEKOLAH'!T46)</f>
        <v/>
      </c>
      <c r="AX47" s="105" t="str">
        <f t="shared" si="8"/>
        <v xml:space="preserve">  </v>
      </c>
      <c r="AY47" s="66"/>
    </row>
    <row r="48" spans="1:51" ht="15.75" customHeight="1" x14ac:dyDescent="0.25">
      <c r="A48" s="90" t="str">
        <f>IF(BIODATA!A46="","", BIODATA!A46)</f>
        <v/>
      </c>
      <c r="B48" s="88" t="str">
        <f>IF(BIODATA!C46="","", BIODATA!C46)</f>
        <v/>
      </c>
      <c r="C48" s="88" t="str">
        <f>IF(BIODATA!D46="","", BIODATA!D46)</f>
        <v/>
      </c>
      <c r="D48" s="107" t="str">
        <f>IF(BIODATA!E46="","", BIODATA!E46)</f>
        <v/>
      </c>
      <c r="E48" s="88" t="str">
        <f>IF(BIODATA!H46="","", BIODATA!H46)</f>
        <v/>
      </c>
      <c r="F48" s="89" t="str">
        <f>IF('I NILAI UN'!E48="","",'I NILAI UN'!E48)</f>
        <v/>
      </c>
      <c r="G48" s="89" t="str">
        <f>IF('I NILAI UN'!F48="","",'I NILAI UN'!F48)</f>
        <v/>
      </c>
      <c r="H48" s="89" t="str">
        <f>IF('I NILAI UN'!G48="","",'I NILAI UN'!G48)</f>
        <v/>
      </c>
      <c r="I48" s="89" t="str">
        <f>IF('I NILAI UN'!H48="","",'I NILAI UN'!H48)</f>
        <v/>
      </c>
      <c r="J48" s="89">
        <f t="shared" si="4"/>
        <v>0</v>
      </c>
      <c r="K48" s="108" t="str">
        <f t="shared" si="7"/>
        <v/>
      </c>
      <c r="L48" s="108" t="str">
        <f t="shared" si="0"/>
        <v/>
      </c>
      <c r="M48" s="108" t="str">
        <f t="shared" si="1"/>
        <v/>
      </c>
      <c r="N48" s="108" t="str">
        <f t="shared" si="2"/>
        <v/>
      </c>
      <c r="O48" s="91" t="str">
        <f>Aa!K50</f>
        <v xml:space="preserve">  </v>
      </c>
      <c r="P48" s="91" t="str">
        <f>Ab!K51</f>
        <v xml:space="preserve">  </v>
      </c>
      <c r="Q48" s="91" t="str">
        <f>Ac!K51</f>
        <v xml:space="preserve">  </v>
      </c>
      <c r="R48" s="91" t="str">
        <f>Ad!K51</f>
        <v xml:space="preserve">  </v>
      </c>
      <c r="S48" s="91" t="str">
        <f>'A2'!K51</f>
        <v xml:space="preserve">  </v>
      </c>
      <c r="T48" s="91" t="str">
        <f>'A3'!K51</f>
        <v xml:space="preserve">  </v>
      </c>
      <c r="U48" s="91" t="str">
        <f>'A4'!K51</f>
        <v xml:space="preserve">  </v>
      </c>
      <c r="V48" s="91" t="str">
        <f>'A5'!K51</f>
        <v xml:space="preserve">  </v>
      </c>
      <c r="W48" s="91" t="str">
        <f>'A6'!K51</f>
        <v xml:space="preserve">  </v>
      </c>
      <c r="X48" s="91" t="str">
        <f>'A7'!K51</f>
        <v xml:space="preserve">  </v>
      </c>
      <c r="Y48" s="91" t="str">
        <f>'B1'!K51</f>
        <v xml:space="preserve">  </v>
      </c>
      <c r="Z48" s="91" t="str">
        <f>'B2'!K51</f>
        <v xml:space="preserve">  </v>
      </c>
      <c r="AA48" s="91" t="str">
        <f>'B3'!K51</f>
        <v xml:space="preserve">  </v>
      </c>
      <c r="AB48" s="91" t="str">
        <f>'C1'!K51</f>
        <v xml:space="preserve">  </v>
      </c>
      <c r="AC48" s="91" t="str">
        <f>'C2'!K51</f>
        <v xml:space="preserve">  </v>
      </c>
      <c r="AD48" s="91" t="str">
        <f>'C3'!K51</f>
        <v xml:space="preserve">  </v>
      </c>
      <c r="AE48" s="91" t="str">
        <f>'C4'!K51</f>
        <v xml:space="preserve">  </v>
      </c>
      <c r="AF48" s="101" t="str">
        <f t="shared" si="6"/>
        <v xml:space="preserve">  </v>
      </c>
      <c r="AG48" s="104" t="str">
        <f>IF('I NILAI SEKOLAH'!D47="","", 'I NILAI SEKOLAH'!D47)</f>
        <v/>
      </c>
      <c r="AH48" s="104" t="str">
        <f>IF('I NILAI SEKOLAH'!E47="","", 'I NILAI SEKOLAH'!E47)</f>
        <v/>
      </c>
      <c r="AI48" s="104" t="str">
        <f>IF('I NILAI SEKOLAH'!F47="","", 'I NILAI SEKOLAH'!F47)</f>
        <v/>
      </c>
      <c r="AJ48" s="104" t="str">
        <f>IF('I NILAI SEKOLAH'!G47="","", 'I NILAI SEKOLAH'!G47)</f>
        <v/>
      </c>
      <c r="AK48" s="104" t="str">
        <f>IF('I NILAI SEKOLAH'!H47="","", 'I NILAI SEKOLAH'!H47)</f>
        <v/>
      </c>
      <c r="AL48" s="104" t="str">
        <f>IF('I NILAI SEKOLAH'!I47="","", 'I NILAI SEKOLAH'!I47)</f>
        <v/>
      </c>
      <c r="AM48" s="104" t="str">
        <f>IF('I NILAI SEKOLAH'!J47="","", 'I NILAI SEKOLAH'!J47)</f>
        <v/>
      </c>
      <c r="AN48" s="104" t="str">
        <f>IF('I NILAI SEKOLAH'!K47="","", 'I NILAI SEKOLAH'!K47)</f>
        <v/>
      </c>
      <c r="AO48" s="104" t="str">
        <f>IF('I NILAI SEKOLAH'!L47="","", 'I NILAI SEKOLAH'!L47)</f>
        <v/>
      </c>
      <c r="AP48" s="104" t="str">
        <f>IF('I NILAI SEKOLAH'!M47="","", 'I NILAI SEKOLAH'!M47)</f>
        <v/>
      </c>
      <c r="AQ48" s="104" t="str">
        <f>IF('I NILAI SEKOLAH'!N47="","", 'I NILAI SEKOLAH'!N47)</f>
        <v/>
      </c>
      <c r="AR48" s="104" t="str">
        <f>IF('I NILAI SEKOLAH'!O47="","", 'I NILAI SEKOLAH'!O47)</f>
        <v/>
      </c>
      <c r="AS48" s="104" t="str">
        <f>IF('I NILAI SEKOLAH'!P47="","", 'I NILAI SEKOLAH'!P47)</f>
        <v/>
      </c>
      <c r="AT48" s="104" t="str">
        <f>IF('I NILAI SEKOLAH'!Q47="","", 'I NILAI SEKOLAH'!Q47)</f>
        <v/>
      </c>
      <c r="AU48" s="104" t="str">
        <f>IF('I NILAI SEKOLAH'!R47="","", 'I NILAI SEKOLAH'!R47)</f>
        <v/>
      </c>
      <c r="AV48" s="104" t="str">
        <f>IF('I NILAI SEKOLAH'!S47="","", 'I NILAI SEKOLAH'!S47)</f>
        <v/>
      </c>
      <c r="AW48" s="104" t="str">
        <f>IF('I NILAI SEKOLAH'!T47="","", 'I NILAI SEKOLAH'!T47)</f>
        <v/>
      </c>
      <c r="AX48" s="105" t="str">
        <f t="shared" si="8"/>
        <v xml:space="preserve">  </v>
      </c>
      <c r="AY48" s="66"/>
    </row>
    <row r="49" spans="1:51" ht="15.75" customHeight="1" x14ac:dyDescent="0.25">
      <c r="A49" s="90" t="str">
        <f>IF(BIODATA!A47="","", BIODATA!A47)</f>
        <v/>
      </c>
      <c r="B49" s="88" t="str">
        <f>IF(BIODATA!C47="","", BIODATA!C47)</f>
        <v/>
      </c>
      <c r="C49" s="88" t="str">
        <f>IF(BIODATA!D47="","", BIODATA!D47)</f>
        <v/>
      </c>
      <c r="D49" s="107" t="str">
        <f>IF(BIODATA!E47="","", BIODATA!E47)</f>
        <v/>
      </c>
      <c r="E49" s="88" t="str">
        <f>IF(BIODATA!H47="","", BIODATA!H47)</f>
        <v/>
      </c>
      <c r="F49" s="89" t="str">
        <f>IF('I NILAI UN'!E49="","",'I NILAI UN'!E49)</f>
        <v/>
      </c>
      <c r="G49" s="89" t="str">
        <f>IF('I NILAI UN'!F49="","",'I NILAI UN'!F49)</f>
        <v/>
      </c>
      <c r="H49" s="89" t="str">
        <f>IF('I NILAI UN'!G49="","",'I NILAI UN'!G49)</f>
        <v/>
      </c>
      <c r="I49" s="89" t="str">
        <f>IF('I NILAI UN'!H49="","",'I NILAI UN'!H49)</f>
        <v/>
      </c>
      <c r="J49" s="89">
        <f t="shared" si="4"/>
        <v>0</v>
      </c>
      <c r="K49" s="108" t="str">
        <f t="shared" si="7"/>
        <v/>
      </c>
      <c r="L49" s="108" t="str">
        <f t="shared" si="0"/>
        <v/>
      </c>
      <c r="M49" s="108" t="str">
        <f t="shared" si="1"/>
        <v/>
      </c>
      <c r="N49" s="108" t="str">
        <f t="shared" si="2"/>
        <v/>
      </c>
      <c r="O49" s="91" t="str">
        <f>Aa!K51</f>
        <v xml:space="preserve">  </v>
      </c>
      <c r="P49" s="91" t="str">
        <f>Ab!K52</f>
        <v xml:space="preserve">  </v>
      </c>
      <c r="Q49" s="91" t="str">
        <f>Ac!K52</f>
        <v xml:space="preserve">  </v>
      </c>
      <c r="R49" s="91" t="str">
        <f>Ad!K52</f>
        <v xml:space="preserve">  </v>
      </c>
      <c r="S49" s="91" t="str">
        <f>'A2'!K52</f>
        <v xml:space="preserve">  </v>
      </c>
      <c r="T49" s="91" t="str">
        <f>'A3'!K52</f>
        <v xml:space="preserve">  </v>
      </c>
      <c r="U49" s="91" t="str">
        <f>'A4'!K52</f>
        <v xml:space="preserve">  </v>
      </c>
      <c r="V49" s="91" t="str">
        <f>'A5'!K52</f>
        <v xml:space="preserve">  </v>
      </c>
      <c r="W49" s="91" t="str">
        <f>'A6'!K52</f>
        <v xml:space="preserve">  </v>
      </c>
      <c r="X49" s="91" t="str">
        <f>'A7'!K52</f>
        <v xml:space="preserve">  </v>
      </c>
      <c r="Y49" s="91" t="str">
        <f>'B1'!K52</f>
        <v xml:space="preserve">  </v>
      </c>
      <c r="Z49" s="91" t="str">
        <f>'B2'!K52</f>
        <v xml:space="preserve">  </v>
      </c>
      <c r="AA49" s="91" t="str">
        <f>'B3'!K52</f>
        <v xml:space="preserve">  </v>
      </c>
      <c r="AB49" s="91" t="str">
        <f>'C1'!K52</f>
        <v xml:space="preserve">  </v>
      </c>
      <c r="AC49" s="91" t="str">
        <f>'C2'!K52</f>
        <v xml:space="preserve">  </v>
      </c>
      <c r="AD49" s="91" t="str">
        <f>'C3'!K52</f>
        <v xml:space="preserve">  </v>
      </c>
      <c r="AE49" s="91" t="str">
        <f>'C4'!K52</f>
        <v xml:space="preserve">  </v>
      </c>
      <c r="AF49" s="101" t="str">
        <f t="shared" si="6"/>
        <v xml:space="preserve">  </v>
      </c>
      <c r="AG49" s="104" t="str">
        <f>IF('I NILAI SEKOLAH'!D48="","", 'I NILAI SEKOLAH'!D48)</f>
        <v/>
      </c>
      <c r="AH49" s="104" t="str">
        <f>IF('I NILAI SEKOLAH'!E48="","", 'I NILAI SEKOLAH'!E48)</f>
        <v/>
      </c>
      <c r="AI49" s="104" t="str">
        <f>IF('I NILAI SEKOLAH'!F48="","", 'I NILAI SEKOLAH'!F48)</f>
        <v/>
      </c>
      <c r="AJ49" s="104" t="str">
        <f>IF('I NILAI SEKOLAH'!G48="","", 'I NILAI SEKOLAH'!G48)</f>
        <v/>
      </c>
      <c r="AK49" s="104" t="str">
        <f>IF('I NILAI SEKOLAH'!H48="","", 'I NILAI SEKOLAH'!H48)</f>
        <v/>
      </c>
      <c r="AL49" s="104" t="str">
        <f>IF('I NILAI SEKOLAH'!I48="","", 'I NILAI SEKOLAH'!I48)</f>
        <v/>
      </c>
      <c r="AM49" s="104" t="str">
        <f>IF('I NILAI SEKOLAH'!J48="","", 'I NILAI SEKOLAH'!J48)</f>
        <v/>
      </c>
      <c r="AN49" s="104" t="str">
        <f>IF('I NILAI SEKOLAH'!K48="","", 'I NILAI SEKOLAH'!K48)</f>
        <v/>
      </c>
      <c r="AO49" s="104" t="str">
        <f>IF('I NILAI SEKOLAH'!L48="","", 'I NILAI SEKOLAH'!L48)</f>
        <v/>
      </c>
      <c r="AP49" s="104" t="str">
        <f>IF('I NILAI SEKOLAH'!M48="","", 'I NILAI SEKOLAH'!M48)</f>
        <v/>
      </c>
      <c r="AQ49" s="104" t="str">
        <f>IF('I NILAI SEKOLAH'!N48="","", 'I NILAI SEKOLAH'!N48)</f>
        <v/>
      </c>
      <c r="AR49" s="104" t="str">
        <f>IF('I NILAI SEKOLAH'!O48="","", 'I NILAI SEKOLAH'!O48)</f>
        <v/>
      </c>
      <c r="AS49" s="104" t="str">
        <f>IF('I NILAI SEKOLAH'!P48="","", 'I NILAI SEKOLAH'!P48)</f>
        <v/>
      </c>
      <c r="AT49" s="104" t="str">
        <f>IF('I NILAI SEKOLAH'!Q48="","", 'I NILAI SEKOLAH'!Q48)</f>
        <v/>
      </c>
      <c r="AU49" s="104" t="str">
        <f>IF('I NILAI SEKOLAH'!R48="","", 'I NILAI SEKOLAH'!R48)</f>
        <v/>
      </c>
      <c r="AV49" s="104" t="str">
        <f>IF('I NILAI SEKOLAH'!S48="","", 'I NILAI SEKOLAH'!S48)</f>
        <v/>
      </c>
      <c r="AW49" s="104" t="str">
        <f>IF('I NILAI SEKOLAH'!T48="","", 'I NILAI SEKOLAH'!T48)</f>
        <v/>
      </c>
      <c r="AX49" s="105" t="str">
        <f t="shared" si="8"/>
        <v xml:space="preserve">  </v>
      </c>
      <c r="AY49" s="66"/>
    </row>
    <row r="50" spans="1:51" ht="15.75" customHeight="1" x14ac:dyDescent="0.25">
      <c r="A50" s="90" t="str">
        <f>IF(BIODATA!A48="","", BIODATA!A48)</f>
        <v/>
      </c>
      <c r="B50" s="88" t="str">
        <f>IF(BIODATA!C48="","", BIODATA!C48)</f>
        <v/>
      </c>
      <c r="C50" s="88" t="str">
        <f>IF(BIODATA!D48="","", BIODATA!D48)</f>
        <v/>
      </c>
      <c r="D50" s="107" t="str">
        <f>IF(BIODATA!E48="","", BIODATA!E48)</f>
        <v/>
      </c>
      <c r="E50" s="88" t="str">
        <f>IF(BIODATA!H48="","", BIODATA!H48)</f>
        <v/>
      </c>
      <c r="F50" s="89" t="str">
        <f>IF('I NILAI UN'!E50="","",'I NILAI UN'!E50)</f>
        <v/>
      </c>
      <c r="G50" s="89" t="str">
        <f>IF('I NILAI UN'!F50="","",'I NILAI UN'!F50)</f>
        <v/>
      </c>
      <c r="H50" s="89" t="str">
        <f>IF('I NILAI UN'!G50="","",'I NILAI UN'!G50)</f>
        <v/>
      </c>
      <c r="I50" s="89" t="str">
        <f>IF('I NILAI UN'!H50="","",'I NILAI UN'!H50)</f>
        <v/>
      </c>
      <c r="J50" s="89">
        <f t="shared" si="4"/>
        <v>0</v>
      </c>
      <c r="K50" s="108" t="str">
        <f t="shared" si="7"/>
        <v/>
      </c>
      <c r="L50" s="108" t="str">
        <f t="shared" si="0"/>
        <v/>
      </c>
      <c r="M50" s="108" t="str">
        <f t="shared" si="1"/>
        <v/>
      </c>
      <c r="N50" s="108" t="str">
        <f t="shared" si="2"/>
        <v/>
      </c>
      <c r="O50" s="91" t="str">
        <f>Aa!K52</f>
        <v xml:space="preserve">  </v>
      </c>
      <c r="P50" s="91" t="str">
        <f>Ab!K53</f>
        <v xml:space="preserve">  </v>
      </c>
      <c r="Q50" s="91" t="str">
        <f>Ac!K53</f>
        <v xml:space="preserve">  </v>
      </c>
      <c r="R50" s="91" t="str">
        <f>Ad!K53</f>
        <v xml:space="preserve">  </v>
      </c>
      <c r="S50" s="91" t="str">
        <f>'A2'!K53</f>
        <v xml:space="preserve">  </v>
      </c>
      <c r="T50" s="91" t="str">
        <f>'A3'!K53</f>
        <v xml:space="preserve">  </v>
      </c>
      <c r="U50" s="91" t="str">
        <f>'A4'!K53</f>
        <v xml:space="preserve">  </v>
      </c>
      <c r="V50" s="91" t="str">
        <f>'A5'!K53</f>
        <v xml:space="preserve">  </v>
      </c>
      <c r="W50" s="91" t="str">
        <f>'A6'!K53</f>
        <v xml:space="preserve">  </v>
      </c>
      <c r="X50" s="91" t="str">
        <f>'A7'!K53</f>
        <v xml:space="preserve">  </v>
      </c>
      <c r="Y50" s="91" t="str">
        <f>'B1'!K53</f>
        <v xml:space="preserve">  </v>
      </c>
      <c r="Z50" s="91" t="str">
        <f>'B2'!K53</f>
        <v xml:space="preserve">  </v>
      </c>
      <c r="AA50" s="91" t="str">
        <f>'B3'!K53</f>
        <v xml:space="preserve">  </v>
      </c>
      <c r="AB50" s="91" t="str">
        <f>'C1'!K53</f>
        <v xml:space="preserve">  </v>
      </c>
      <c r="AC50" s="91" t="str">
        <f>'C2'!K53</f>
        <v xml:space="preserve">  </v>
      </c>
      <c r="AD50" s="91" t="str">
        <f>'C3'!K53</f>
        <v xml:space="preserve">  </v>
      </c>
      <c r="AE50" s="91" t="str">
        <f>'C4'!K53</f>
        <v xml:space="preserve">  </v>
      </c>
      <c r="AF50" s="101" t="str">
        <f t="shared" si="6"/>
        <v xml:space="preserve">  </v>
      </c>
      <c r="AG50" s="104" t="str">
        <f>IF('I NILAI SEKOLAH'!D49="","", 'I NILAI SEKOLAH'!D49)</f>
        <v/>
      </c>
      <c r="AH50" s="104" t="str">
        <f>IF('I NILAI SEKOLAH'!E49="","", 'I NILAI SEKOLAH'!E49)</f>
        <v/>
      </c>
      <c r="AI50" s="104" t="str">
        <f>IF('I NILAI SEKOLAH'!F49="","", 'I NILAI SEKOLAH'!F49)</f>
        <v/>
      </c>
      <c r="AJ50" s="104" t="str">
        <f>IF('I NILAI SEKOLAH'!G49="","", 'I NILAI SEKOLAH'!G49)</f>
        <v/>
      </c>
      <c r="AK50" s="104" t="str">
        <f>IF('I NILAI SEKOLAH'!H49="","", 'I NILAI SEKOLAH'!H49)</f>
        <v/>
      </c>
      <c r="AL50" s="104" t="str">
        <f>IF('I NILAI SEKOLAH'!I49="","", 'I NILAI SEKOLAH'!I49)</f>
        <v/>
      </c>
      <c r="AM50" s="104" t="str">
        <f>IF('I NILAI SEKOLAH'!J49="","", 'I NILAI SEKOLAH'!J49)</f>
        <v/>
      </c>
      <c r="AN50" s="104" t="str">
        <f>IF('I NILAI SEKOLAH'!K49="","", 'I NILAI SEKOLAH'!K49)</f>
        <v/>
      </c>
      <c r="AO50" s="104" t="str">
        <f>IF('I NILAI SEKOLAH'!L49="","", 'I NILAI SEKOLAH'!L49)</f>
        <v/>
      </c>
      <c r="AP50" s="104" t="str">
        <f>IF('I NILAI SEKOLAH'!M49="","", 'I NILAI SEKOLAH'!M49)</f>
        <v/>
      </c>
      <c r="AQ50" s="104" t="str">
        <f>IF('I NILAI SEKOLAH'!N49="","", 'I NILAI SEKOLAH'!N49)</f>
        <v/>
      </c>
      <c r="AR50" s="104" t="str">
        <f>IF('I NILAI SEKOLAH'!O49="","", 'I NILAI SEKOLAH'!O49)</f>
        <v/>
      </c>
      <c r="AS50" s="104" t="str">
        <f>IF('I NILAI SEKOLAH'!P49="","", 'I NILAI SEKOLAH'!P49)</f>
        <v/>
      </c>
      <c r="AT50" s="104" t="str">
        <f>IF('I NILAI SEKOLAH'!Q49="","", 'I NILAI SEKOLAH'!Q49)</f>
        <v/>
      </c>
      <c r="AU50" s="104" t="str">
        <f>IF('I NILAI SEKOLAH'!R49="","", 'I NILAI SEKOLAH'!R49)</f>
        <v/>
      </c>
      <c r="AV50" s="104" t="str">
        <f>IF('I NILAI SEKOLAH'!S49="","", 'I NILAI SEKOLAH'!S49)</f>
        <v/>
      </c>
      <c r="AW50" s="104" t="str">
        <f>IF('I NILAI SEKOLAH'!T49="","", 'I NILAI SEKOLAH'!T49)</f>
        <v/>
      </c>
      <c r="AX50" s="105" t="str">
        <f t="shared" si="8"/>
        <v xml:space="preserve">  </v>
      </c>
      <c r="AY50" s="66"/>
    </row>
    <row r="51" spans="1:51" ht="15.75" customHeight="1" x14ac:dyDescent="0.25">
      <c r="A51" s="90" t="str">
        <f>IF(BIODATA!A49="","", BIODATA!A49)</f>
        <v/>
      </c>
      <c r="B51" s="88" t="str">
        <f>IF(BIODATA!C49="","", BIODATA!C49)</f>
        <v/>
      </c>
      <c r="C51" s="88" t="str">
        <f>IF(BIODATA!D49="","", BIODATA!D49)</f>
        <v/>
      </c>
      <c r="D51" s="107" t="str">
        <f>IF(BIODATA!E49="","", BIODATA!E49)</f>
        <v/>
      </c>
      <c r="E51" s="88" t="str">
        <f>IF(BIODATA!H49="","", BIODATA!H49)</f>
        <v/>
      </c>
      <c r="F51" s="89" t="str">
        <f>IF('I NILAI UN'!E51="","",'I NILAI UN'!E51)</f>
        <v/>
      </c>
      <c r="G51" s="89" t="str">
        <f>IF('I NILAI UN'!F51="","",'I NILAI UN'!F51)</f>
        <v/>
      </c>
      <c r="H51" s="89" t="str">
        <f>IF('I NILAI UN'!G51="","",'I NILAI UN'!G51)</f>
        <v/>
      </c>
      <c r="I51" s="89" t="str">
        <f>IF('I NILAI UN'!H51="","",'I NILAI UN'!H51)</f>
        <v/>
      </c>
      <c r="J51" s="89">
        <f t="shared" si="4"/>
        <v>0</v>
      </c>
      <c r="K51" s="108" t="str">
        <f t="shared" si="7"/>
        <v/>
      </c>
      <c r="L51" s="108" t="str">
        <f t="shared" si="0"/>
        <v/>
      </c>
      <c r="M51" s="108" t="str">
        <f t="shared" si="1"/>
        <v/>
      </c>
      <c r="N51" s="108" t="str">
        <f t="shared" si="2"/>
        <v/>
      </c>
      <c r="O51" s="91" t="str">
        <f>Aa!K53</f>
        <v xml:space="preserve">  </v>
      </c>
      <c r="P51" s="91" t="str">
        <f>Ab!K54</f>
        <v xml:space="preserve">  </v>
      </c>
      <c r="Q51" s="91" t="str">
        <f>Ac!K54</f>
        <v xml:space="preserve">  </v>
      </c>
      <c r="R51" s="91" t="str">
        <f>Ad!K54</f>
        <v xml:space="preserve">  </v>
      </c>
      <c r="S51" s="91" t="str">
        <f>'A2'!K54</f>
        <v xml:space="preserve">  </v>
      </c>
      <c r="T51" s="91" t="str">
        <f>'A3'!K54</f>
        <v xml:space="preserve">  </v>
      </c>
      <c r="U51" s="91" t="str">
        <f>'A4'!K54</f>
        <v xml:space="preserve">  </v>
      </c>
      <c r="V51" s="91" t="str">
        <f>'A5'!K54</f>
        <v xml:space="preserve">  </v>
      </c>
      <c r="W51" s="91" t="str">
        <f>'A6'!K54</f>
        <v xml:space="preserve">  </v>
      </c>
      <c r="X51" s="91" t="str">
        <f>'A7'!K54</f>
        <v xml:space="preserve">  </v>
      </c>
      <c r="Y51" s="91" t="str">
        <f>'B1'!K54</f>
        <v xml:space="preserve">  </v>
      </c>
      <c r="Z51" s="91" t="str">
        <f>'B2'!K54</f>
        <v xml:space="preserve">  </v>
      </c>
      <c r="AA51" s="91" t="str">
        <f>'B3'!K54</f>
        <v xml:space="preserve">  </v>
      </c>
      <c r="AB51" s="91" t="str">
        <f>'C1'!K54</f>
        <v xml:space="preserve">  </v>
      </c>
      <c r="AC51" s="91" t="str">
        <f>'C2'!K54</f>
        <v xml:space="preserve">  </v>
      </c>
      <c r="AD51" s="91" t="str">
        <f>'C3'!K54</f>
        <v xml:space="preserve">  </v>
      </c>
      <c r="AE51" s="91" t="str">
        <f>'C4'!K54</f>
        <v xml:space="preserve">  </v>
      </c>
      <c r="AF51" s="101" t="str">
        <f t="shared" si="6"/>
        <v xml:space="preserve">  </v>
      </c>
      <c r="AG51" s="104" t="str">
        <f>IF('I NILAI SEKOLAH'!D50="","", 'I NILAI SEKOLAH'!D50)</f>
        <v/>
      </c>
      <c r="AH51" s="104" t="str">
        <f>IF('I NILAI SEKOLAH'!E50="","", 'I NILAI SEKOLAH'!E50)</f>
        <v/>
      </c>
      <c r="AI51" s="104" t="str">
        <f>IF('I NILAI SEKOLAH'!F50="","", 'I NILAI SEKOLAH'!F50)</f>
        <v/>
      </c>
      <c r="AJ51" s="104" t="str">
        <f>IF('I NILAI SEKOLAH'!G50="","", 'I NILAI SEKOLAH'!G50)</f>
        <v/>
      </c>
      <c r="AK51" s="104" t="str">
        <f>IF('I NILAI SEKOLAH'!H50="","", 'I NILAI SEKOLAH'!H50)</f>
        <v/>
      </c>
      <c r="AL51" s="104" t="str">
        <f>IF('I NILAI SEKOLAH'!I50="","", 'I NILAI SEKOLAH'!I50)</f>
        <v/>
      </c>
      <c r="AM51" s="104" t="str">
        <f>IF('I NILAI SEKOLAH'!J50="","", 'I NILAI SEKOLAH'!J50)</f>
        <v/>
      </c>
      <c r="AN51" s="104" t="str">
        <f>IF('I NILAI SEKOLAH'!K50="","", 'I NILAI SEKOLAH'!K50)</f>
        <v/>
      </c>
      <c r="AO51" s="104" t="str">
        <f>IF('I NILAI SEKOLAH'!L50="","", 'I NILAI SEKOLAH'!L50)</f>
        <v/>
      </c>
      <c r="AP51" s="104" t="str">
        <f>IF('I NILAI SEKOLAH'!M50="","", 'I NILAI SEKOLAH'!M50)</f>
        <v/>
      </c>
      <c r="AQ51" s="104" t="str">
        <f>IF('I NILAI SEKOLAH'!N50="","", 'I NILAI SEKOLAH'!N50)</f>
        <v/>
      </c>
      <c r="AR51" s="104" t="str">
        <f>IF('I NILAI SEKOLAH'!O50="","", 'I NILAI SEKOLAH'!O50)</f>
        <v/>
      </c>
      <c r="AS51" s="104" t="str">
        <f>IF('I NILAI SEKOLAH'!P50="","", 'I NILAI SEKOLAH'!P50)</f>
        <v/>
      </c>
      <c r="AT51" s="104" t="str">
        <f>IF('I NILAI SEKOLAH'!Q50="","", 'I NILAI SEKOLAH'!Q50)</f>
        <v/>
      </c>
      <c r="AU51" s="104" t="str">
        <f>IF('I NILAI SEKOLAH'!R50="","", 'I NILAI SEKOLAH'!R50)</f>
        <v/>
      </c>
      <c r="AV51" s="104" t="str">
        <f>IF('I NILAI SEKOLAH'!S50="","", 'I NILAI SEKOLAH'!S50)</f>
        <v/>
      </c>
      <c r="AW51" s="104" t="str">
        <f>IF('I NILAI SEKOLAH'!T50="","", 'I NILAI SEKOLAH'!T50)</f>
        <v/>
      </c>
      <c r="AX51" s="105" t="str">
        <f t="shared" si="8"/>
        <v xml:space="preserve">  </v>
      </c>
      <c r="AY51" s="66"/>
    </row>
    <row r="52" spans="1:51" ht="15.75" customHeight="1" x14ac:dyDescent="0.25">
      <c r="A52" s="90" t="str">
        <f>IF(BIODATA!A50="","", BIODATA!A50)</f>
        <v/>
      </c>
      <c r="B52" s="88" t="str">
        <f>IF(BIODATA!C50="","", BIODATA!C50)</f>
        <v/>
      </c>
      <c r="C52" s="88" t="str">
        <f>IF(BIODATA!D50="","", BIODATA!D50)</f>
        <v/>
      </c>
      <c r="D52" s="107" t="str">
        <f>IF(BIODATA!E50="","", BIODATA!E50)</f>
        <v/>
      </c>
      <c r="E52" s="88" t="str">
        <f>IF(BIODATA!H50="","", BIODATA!H50)</f>
        <v/>
      </c>
      <c r="F52" s="89" t="str">
        <f>IF('I NILAI UN'!E52="","",'I NILAI UN'!E52)</f>
        <v/>
      </c>
      <c r="G52" s="89" t="str">
        <f>IF('I NILAI UN'!F52="","",'I NILAI UN'!F52)</f>
        <v/>
      </c>
      <c r="H52" s="89" t="str">
        <f>IF('I NILAI UN'!G52="","",'I NILAI UN'!G52)</f>
        <v/>
      </c>
      <c r="I52" s="89" t="str">
        <f>IF('I NILAI UN'!H52="","",'I NILAI UN'!H52)</f>
        <v/>
      </c>
      <c r="J52" s="89">
        <f t="shared" si="4"/>
        <v>0</v>
      </c>
      <c r="K52" s="108" t="str">
        <f t="shared" si="7"/>
        <v/>
      </c>
      <c r="L52" s="108" t="str">
        <f t="shared" si="0"/>
        <v/>
      </c>
      <c r="M52" s="108" t="str">
        <f t="shared" si="1"/>
        <v/>
      </c>
      <c r="N52" s="108" t="str">
        <f t="shared" si="2"/>
        <v/>
      </c>
      <c r="O52" s="91" t="str">
        <f>Aa!K54</f>
        <v xml:space="preserve">  </v>
      </c>
      <c r="P52" s="91" t="str">
        <f>Ab!K55</f>
        <v xml:space="preserve">  </v>
      </c>
      <c r="Q52" s="91" t="str">
        <f>Ac!K55</f>
        <v xml:space="preserve">  </v>
      </c>
      <c r="R52" s="91" t="str">
        <f>Ad!K55</f>
        <v xml:space="preserve">  </v>
      </c>
      <c r="S52" s="91" t="str">
        <f>'A2'!K55</f>
        <v xml:space="preserve">  </v>
      </c>
      <c r="T52" s="91" t="str">
        <f>'A3'!K55</f>
        <v xml:space="preserve">  </v>
      </c>
      <c r="U52" s="91" t="str">
        <f>'A4'!K55</f>
        <v xml:space="preserve">  </v>
      </c>
      <c r="V52" s="91" t="str">
        <f>'A5'!K55</f>
        <v xml:space="preserve">  </v>
      </c>
      <c r="W52" s="91" t="str">
        <f>'A6'!K55</f>
        <v xml:space="preserve">  </v>
      </c>
      <c r="X52" s="91" t="str">
        <f>'A7'!K55</f>
        <v xml:space="preserve">  </v>
      </c>
      <c r="Y52" s="91" t="str">
        <f>'B1'!K55</f>
        <v xml:space="preserve">  </v>
      </c>
      <c r="Z52" s="91" t="str">
        <f>'B2'!K55</f>
        <v xml:space="preserve">  </v>
      </c>
      <c r="AA52" s="91" t="str">
        <f>'B3'!K55</f>
        <v xml:space="preserve">  </v>
      </c>
      <c r="AB52" s="91" t="str">
        <f>'C1'!K55</f>
        <v xml:space="preserve">  </v>
      </c>
      <c r="AC52" s="91" t="str">
        <f>'C2'!K55</f>
        <v xml:space="preserve">  </v>
      </c>
      <c r="AD52" s="91" t="str">
        <f>'C3'!K55</f>
        <v xml:space="preserve">  </v>
      </c>
      <c r="AE52" s="91" t="str">
        <f>'C4'!K55</f>
        <v xml:space="preserve">  </v>
      </c>
      <c r="AF52" s="101" t="str">
        <f t="shared" si="6"/>
        <v xml:space="preserve">  </v>
      </c>
      <c r="AG52" s="104" t="str">
        <f>IF('I NILAI SEKOLAH'!D51="","", 'I NILAI SEKOLAH'!D51)</f>
        <v/>
      </c>
      <c r="AH52" s="104" t="str">
        <f>IF('I NILAI SEKOLAH'!E51="","", 'I NILAI SEKOLAH'!E51)</f>
        <v/>
      </c>
      <c r="AI52" s="104" t="str">
        <f>IF('I NILAI SEKOLAH'!F51="","", 'I NILAI SEKOLAH'!F51)</f>
        <v/>
      </c>
      <c r="AJ52" s="104" t="str">
        <f>IF('I NILAI SEKOLAH'!G51="","", 'I NILAI SEKOLAH'!G51)</f>
        <v/>
      </c>
      <c r="AK52" s="104" t="str">
        <f>IF('I NILAI SEKOLAH'!H51="","", 'I NILAI SEKOLAH'!H51)</f>
        <v/>
      </c>
      <c r="AL52" s="104" t="str">
        <f>IF('I NILAI SEKOLAH'!I51="","", 'I NILAI SEKOLAH'!I51)</f>
        <v/>
      </c>
      <c r="AM52" s="104" t="str">
        <f>IF('I NILAI SEKOLAH'!J51="","", 'I NILAI SEKOLAH'!J51)</f>
        <v/>
      </c>
      <c r="AN52" s="104" t="str">
        <f>IF('I NILAI SEKOLAH'!K51="","", 'I NILAI SEKOLAH'!K51)</f>
        <v/>
      </c>
      <c r="AO52" s="104" t="str">
        <f>IF('I NILAI SEKOLAH'!L51="","", 'I NILAI SEKOLAH'!L51)</f>
        <v/>
      </c>
      <c r="AP52" s="104" t="str">
        <f>IF('I NILAI SEKOLAH'!M51="","", 'I NILAI SEKOLAH'!M51)</f>
        <v/>
      </c>
      <c r="AQ52" s="104" t="str">
        <f>IF('I NILAI SEKOLAH'!N51="","", 'I NILAI SEKOLAH'!N51)</f>
        <v/>
      </c>
      <c r="AR52" s="104" t="str">
        <f>IF('I NILAI SEKOLAH'!O51="","", 'I NILAI SEKOLAH'!O51)</f>
        <v/>
      </c>
      <c r="AS52" s="104" t="str">
        <f>IF('I NILAI SEKOLAH'!P51="","", 'I NILAI SEKOLAH'!P51)</f>
        <v/>
      </c>
      <c r="AT52" s="104" t="str">
        <f>IF('I NILAI SEKOLAH'!Q51="","", 'I NILAI SEKOLAH'!Q51)</f>
        <v/>
      </c>
      <c r="AU52" s="104" t="str">
        <f>IF('I NILAI SEKOLAH'!R51="","", 'I NILAI SEKOLAH'!R51)</f>
        <v/>
      </c>
      <c r="AV52" s="104" t="str">
        <f>IF('I NILAI SEKOLAH'!S51="","", 'I NILAI SEKOLAH'!S51)</f>
        <v/>
      </c>
      <c r="AW52" s="104" t="str">
        <f>IF('I NILAI SEKOLAH'!T51="","", 'I NILAI SEKOLAH'!T51)</f>
        <v/>
      </c>
      <c r="AX52" s="105" t="str">
        <f t="shared" si="8"/>
        <v xml:space="preserve">  </v>
      </c>
      <c r="AY52" s="66"/>
    </row>
    <row r="53" spans="1:51" ht="15.75" customHeight="1" x14ac:dyDescent="0.25">
      <c r="A53" s="90" t="str">
        <f>IF(BIODATA!A51="","", BIODATA!A51)</f>
        <v/>
      </c>
      <c r="B53" s="88" t="str">
        <f>IF(BIODATA!C51="","", BIODATA!C51)</f>
        <v/>
      </c>
      <c r="C53" s="88" t="str">
        <f>IF(BIODATA!D51="","", BIODATA!D51)</f>
        <v/>
      </c>
      <c r="D53" s="107" t="str">
        <f>IF(BIODATA!E51="","", BIODATA!E51)</f>
        <v/>
      </c>
      <c r="E53" s="88" t="str">
        <f>IF(BIODATA!H51="","", BIODATA!H51)</f>
        <v/>
      </c>
      <c r="F53" s="89" t="str">
        <f>IF('I NILAI UN'!E53="","",'I NILAI UN'!E53)</f>
        <v/>
      </c>
      <c r="G53" s="89" t="str">
        <f>IF('I NILAI UN'!F53="","",'I NILAI UN'!F53)</f>
        <v/>
      </c>
      <c r="H53" s="89" t="str">
        <f>IF('I NILAI UN'!G53="","",'I NILAI UN'!G53)</f>
        <v/>
      </c>
      <c r="I53" s="89" t="str">
        <f>IF('I NILAI UN'!H53="","",'I NILAI UN'!H53)</f>
        <v/>
      </c>
      <c r="J53" s="89">
        <f t="shared" si="4"/>
        <v>0</v>
      </c>
      <c r="K53" s="108" t="str">
        <f t="shared" si="7"/>
        <v/>
      </c>
      <c r="L53" s="108" t="str">
        <f t="shared" si="0"/>
        <v/>
      </c>
      <c r="M53" s="108" t="str">
        <f t="shared" si="1"/>
        <v/>
      </c>
      <c r="N53" s="108" t="str">
        <f t="shared" si="2"/>
        <v/>
      </c>
      <c r="O53" s="91" t="str">
        <f>Aa!K55</f>
        <v xml:space="preserve">  </v>
      </c>
      <c r="P53" s="91" t="str">
        <f>Ab!K56</f>
        <v xml:space="preserve">  </v>
      </c>
      <c r="Q53" s="91" t="str">
        <f>Ac!K56</f>
        <v xml:space="preserve">  </v>
      </c>
      <c r="R53" s="91" t="str">
        <f>Ad!K56</f>
        <v xml:space="preserve">  </v>
      </c>
      <c r="S53" s="91" t="str">
        <f>'A2'!K56</f>
        <v xml:space="preserve">  </v>
      </c>
      <c r="T53" s="91" t="str">
        <f>'A3'!K56</f>
        <v xml:space="preserve">  </v>
      </c>
      <c r="U53" s="91" t="str">
        <f>'A4'!K56</f>
        <v xml:space="preserve">  </v>
      </c>
      <c r="V53" s="91" t="str">
        <f>'A5'!K56</f>
        <v xml:space="preserve">  </v>
      </c>
      <c r="W53" s="91" t="str">
        <f>'A6'!K56</f>
        <v xml:space="preserve">  </v>
      </c>
      <c r="X53" s="91" t="str">
        <f>'A7'!K56</f>
        <v xml:space="preserve">  </v>
      </c>
      <c r="Y53" s="91" t="str">
        <f>'B1'!K56</f>
        <v xml:space="preserve">  </v>
      </c>
      <c r="Z53" s="91" t="str">
        <f>'B2'!K56</f>
        <v xml:space="preserve">  </v>
      </c>
      <c r="AA53" s="91" t="str">
        <f>'B3'!K56</f>
        <v xml:space="preserve">  </v>
      </c>
      <c r="AB53" s="91" t="str">
        <f>'C1'!K56</f>
        <v xml:space="preserve">  </v>
      </c>
      <c r="AC53" s="91" t="str">
        <f>'C2'!K56</f>
        <v xml:space="preserve">  </v>
      </c>
      <c r="AD53" s="91" t="str">
        <f>'C3'!K56</f>
        <v xml:space="preserve">  </v>
      </c>
      <c r="AE53" s="91" t="str">
        <f>'C4'!K56</f>
        <v xml:space="preserve">  </v>
      </c>
      <c r="AF53" s="101" t="str">
        <f t="shared" si="6"/>
        <v xml:space="preserve">  </v>
      </c>
      <c r="AG53" s="104" t="str">
        <f>IF('I NILAI SEKOLAH'!D52="","", 'I NILAI SEKOLAH'!D52)</f>
        <v/>
      </c>
      <c r="AH53" s="104" t="str">
        <f>IF('I NILAI SEKOLAH'!E52="","", 'I NILAI SEKOLAH'!E52)</f>
        <v/>
      </c>
      <c r="AI53" s="104" t="str">
        <f>IF('I NILAI SEKOLAH'!F52="","", 'I NILAI SEKOLAH'!F52)</f>
        <v/>
      </c>
      <c r="AJ53" s="104" t="str">
        <f>IF('I NILAI SEKOLAH'!G52="","", 'I NILAI SEKOLAH'!G52)</f>
        <v/>
      </c>
      <c r="AK53" s="104" t="str">
        <f>IF('I NILAI SEKOLAH'!H52="","", 'I NILAI SEKOLAH'!H52)</f>
        <v/>
      </c>
      <c r="AL53" s="104" t="str">
        <f>IF('I NILAI SEKOLAH'!I52="","", 'I NILAI SEKOLAH'!I52)</f>
        <v/>
      </c>
      <c r="AM53" s="104" t="str">
        <f>IF('I NILAI SEKOLAH'!J52="","", 'I NILAI SEKOLAH'!J52)</f>
        <v/>
      </c>
      <c r="AN53" s="104" t="str">
        <f>IF('I NILAI SEKOLAH'!K52="","", 'I NILAI SEKOLAH'!K52)</f>
        <v/>
      </c>
      <c r="AO53" s="104" t="str">
        <f>IF('I NILAI SEKOLAH'!L52="","", 'I NILAI SEKOLAH'!L52)</f>
        <v/>
      </c>
      <c r="AP53" s="104" t="str">
        <f>IF('I NILAI SEKOLAH'!M52="","", 'I NILAI SEKOLAH'!M52)</f>
        <v/>
      </c>
      <c r="AQ53" s="104" t="str">
        <f>IF('I NILAI SEKOLAH'!N52="","", 'I NILAI SEKOLAH'!N52)</f>
        <v/>
      </c>
      <c r="AR53" s="104" t="str">
        <f>IF('I NILAI SEKOLAH'!O52="","", 'I NILAI SEKOLAH'!O52)</f>
        <v/>
      </c>
      <c r="AS53" s="104" t="str">
        <f>IF('I NILAI SEKOLAH'!P52="","", 'I NILAI SEKOLAH'!P52)</f>
        <v/>
      </c>
      <c r="AT53" s="104" t="str">
        <f>IF('I NILAI SEKOLAH'!Q52="","", 'I NILAI SEKOLAH'!Q52)</f>
        <v/>
      </c>
      <c r="AU53" s="104" t="str">
        <f>IF('I NILAI SEKOLAH'!R52="","", 'I NILAI SEKOLAH'!R52)</f>
        <v/>
      </c>
      <c r="AV53" s="104" t="str">
        <f>IF('I NILAI SEKOLAH'!S52="","", 'I NILAI SEKOLAH'!S52)</f>
        <v/>
      </c>
      <c r="AW53" s="104" t="str">
        <f>IF('I NILAI SEKOLAH'!T52="","", 'I NILAI SEKOLAH'!T52)</f>
        <v/>
      </c>
      <c r="AX53" s="105" t="str">
        <f t="shared" si="8"/>
        <v xml:space="preserve">  </v>
      </c>
      <c r="AY53" s="66"/>
    </row>
    <row r="54" spans="1:51" ht="15.75" customHeight="1" x14ac:dyDescent="0.25">
      <c r="A54" s="90" t="str">
        <f>IF(BIODATA!A52="","", BIODATA!A52)</f>
        <v/>
      </c>
      <c r="B54" s="88" t="str">
        <f>IF(BIODATA!C52="","", BIODATA!C52)</f>
        <v/>
      </c>
      <c r="C54" s="88" t="str">
        <f>IF(BIODATA!D52="","", BIODATA!D52)</f>
        <v/>
      </c>
      <c r="D54" s="107" t="str">
        <f>IF(BIODATA!E52="","", BIODATA!E52)</f>
        <v/>
      </c>
      <c r="E54" s="88" t="str">
        <f>IF(BIODATA!H52="","", BIODATA!H52)</f>
        <v/>
      </c>
      <c r="F54" s="89" t="str">
        <f>IF('I NILAI UN'!E54="","",'I NILAI UN'!E54)</f>
        <v/>
      </c>
      <c r="G54" s="89" t="str">
        <f>IF('I NILAI UN'!F54="","",'I NILAI UN'!F54)</f>
        <v/>
      </c>
      <c r="H54" s="89" t="str">
        <f>IF('I NILAI UN'!G54="","",'I NILAI UN'!G54)</f>
        <v/>
      </c>
      <c r="I54" s="89" t="str">
        <f>IF('I NILAI UN'!H54="","",'I NILAI UN'!H54)</f>
        <v/>
      </c>
      <c r="J54" s="89">
        <f t="shared" si="4"/>
        <v>0</v>
      </c>
      <c r="K54" s="108" t="str">
        <f t="shared" si="7"/>
        <v/>
      </c>
      <c r="L54" s="108" t="str">
        <f t="shared" si="0"/>
        <v/>
      </c>
      <c r="M54" s="108" t="str">
        <f t="shared" si="1"/>
        <v/>
      </c>
      <c r="N54" s="108" t="str">
        <f t="shared" si="2"/>
        <v/>
      </c>
      <c r="O54" s="91" t="str">
        <f>Aa!K56</f>
        <v xml:space="preserve">  </v>
      </c>
      <c r="P54" s="91" t="str">
        <f>Ab!K57</f>
        <v xml:space="preserve">  </v>
      </c>
      <c r="Q54" s="91" t="str">
        <f>Ac!K57</f>
        <v xml:space="preserve">  </v>
      </c>
      <c r="R54" s="91" t="str">
        <f>Ad!K57</f>
        <v xml:space="preserve">  </v>
      </c>
      <c r="S54" s="91" t="str">
        <f>'A2'!K57</f>
        <v xml:space="preserve">  </v>
      </c>
      <c r="T54" s="91" t="str">
        <f>'A3'!K57</f>
        <v xml:space="preserve">  </v>
      </c>
      <c r="U54" s="91" t="str">
        <f>'A4'!K57</f>
        <v xml:space="preserve">  </v>
      </c>
      <c r="V54" s="91" t="str">
        <f>'A5'!K57</f>
        <v xml:space="preserve">  </v>
      </c>
      <c r="W54" s="91" t="str">
        <f>'A6'!K57</f>
        <v xml:space="preserve">  </v>
      </c>
      <c r="X54" s="91" t="str">
        <f>'A7'!K57</f>
        <v xml:space="preserve">  </v>
      </c>
      <c r="Y54" s="91" t="str">
        <f>'B1'!K57</f>
        <v xml:space="preserve">  </v>
      </c>
      <c r="Z54" s="91" t="str">
        <f>'B2'!K57</f>
        <v xml:space="preserve">  </v>
      </c>
      <c r="AA54" s="91" t="str">
        <f>'B3'!K57</f>
        <v xml:space="preserve">  </v>
      </c>
      <c r="AB54" s="91" t="str">
        <f>'C1'!K57</f>
        <v xml:space="preserve">  </v>
      </c>
      <c r="AC54" s="91" t="str">
        <f>'C2'!K57</f>
        <v xml:space="preserve">  </v>
      </c>
      <c r="AD54" s="91" t="str">
        <f>'C3'!K57</f>
        <v xml:space="preserve">  </v>
      </c>
      <c r="AE54" s="91" t="str">
        <f>'C4'!K57</f>
        <v xml:space="preserve">  </v>
      </c>
      <c r="AF54" s="101" t="str">
        <f t="shared" si="6"/>
        <v xml:space="preserve">  </v>
      </c>
      <c r="AG54" s="104" t="str">
        <f>IF('I NILAI SEKOLAH'!D53="","", 'I NILAI SEKOLAH'!D53)</f>
        <v/>
      </c>
      <c r="AH54" s="104" t="str">
        <f>IF('I NILAI SEKOLAH'!E53="","", 'I NILAI SEKOLAH'!E53)</f>
        <v/>
      </c>
      <c r="AI54" s="104" t="str">
        <f>IF('I NILAI SEKOLAH'!F53="","", 'I NILAI SEKOLAH'!F53)</f>
        <v/>
      </c>
      <c r="AJ54" s="104" t="str">
        <f>IF('I NILAI SEKOLAH'!G53="","", 'I NILAI SEKOLAH'!G53)</f>
        <v/>
      </c>
      <c r="AK54" s="104" t="str">
        <f>IF('I NILAI SEKOLAH'!H53="","", 'I NILAI SEKOLAH'!H53)</f>
        <v/>
      </c>
      <c r="AL54" s="104" t="str">
        <f>IF('I NILAI SEKOLAH'!I53="","", 'I NILAI SEKOLAH'!I53)</f>
        <v/>
      </c>
      <c r="AM54" s="104" t="str">
        <f>IF('I NILAI SEKOLAH'!J53="","", 'I NILAI SEKOLAH'!J53)</f>
        <v/>
      </c>
      <c r="AN54" s="104" t="str">
        <f>IF('I NILAI SEKOLAH'!K53="","", 'I NILAI SEKOLAH'!K53)</f>
        <v/>
      </c>
      <c r="AO54" s="104" t="str">
        <f>IF('I NILAI SEKOLAH'!L53="","", 'I NILAI SEKOLAH'!L53)</f>
        <v/>
      </c>
      <c r="AP54" s="104" t="str">
        <f>IF('I NILAI SEKOLAH'!M53="","", 'I NILAI SEKOLAH'!M53)</f>
        <v/>
      </c>
      <c r="AQ54" s="104" t="str">
        <f>IF('I NILAI SEKOLAH'!N53="","", 'I NILAI SEKOLAH'!N53)</f>
        <v/>
      </c>
      <c r="AR54" s="104" t="str">
        <f>IF('I NILAI SEKOLAH'!O53="","", 'I NILAI SEKOLAH'!O53)</f>
        <v/>
      </c>
      <c r="AS54" s="104" t="str">
        <f>IF('I NILAI SEKOLAH'!P53="","", 'I NILAI SEKOLAH'!P53)</f>
        <v/>
      </c>
      <c r="AT54" s="104" t="str">
        <f>IF('I NILAI SEKOLAH'!Q53="","", 'I NILAI SEKOLAH'!Q53)</f>
        <v/>
      </c>
      <c r="AU54" s="104" t="str">
        <f>IF('I NILAI SEKOLAH'!R53="","", 'I NILAI SEKOLAH'!R53)</f>
        <v/>
      </c>
      <c r="AV54" s="104" t="str">
        <f>IF('I NILAI SEKOLAH'!S53="","", 'I NILAI SEKOLAH'!S53)</f>
        <v/>
      </c>
      <c r="AW54" s="104" t="str">
        <f>IF('I NILAI SEKOLAH'!T53="","", 'I NILAI SEKOLAH'!T53)</f>
        <v/>
      </c>
      <c r="AX54" s="105" t="str">
        <f t="shared" si="8"/>
        <v xml:space="preserve">  </v>
      </c>
      <c r="AY54" s="66"/>
    </row>
    <row r="55" spans="1:51" ht="15.75" customHeight="1" x14ac:dyDescent="0.25">
      <c r="A55" s="90" t="str">
        <f>IF(BIODATA!A53="","", BIODATA!A53)</f>
        <v/>
      </c>
      <c r="B55" s="88" t="str">
        <f>IF(BIODATA!C53="","", BIODATA!C53)</f>
        <v/>
      </c>
      <c r="C55" s="88" t="str">
        <f>IF(BIODATA!D53="","", BIODATA!D53)</f>
        <v/>
      </c>
      <c r="D55" s="107" t="str">
        <f>IF(BIODATA!E53="","", BIODATA!E53)</f>
        <v/>
      </c>
      <c r="E55" s="88" t="str">
        <f>IF(BIODATA!H53="","", BIODATA!H53)</f>
        <v/>
      </c>
      <c r="F55" s="89" t="str">
        <f>IF('I NILAI UN'!E55="","",'I NILAI UN'!E55)</f>
        <v/>
      </c>
      <c r="G55" s="89" t="str">
        <f>IF('I NILAI UN'!F55="","",'I NILAI UN'!F55)</f>
        <v/>
      </c>
      <c r="H55" s="89" t="str">
        <f>IF('I NILAI UN'!G55="","",'I NILAI UN'!G55)</f>
        <v/>
      </c>
      <c r="I55" s="89" t="str">
        <f>IF('I NILAI UN'!H55="","",'I NILAI UN'!H55)</f>
        <v/>
      </c>
      <c r="J55" s="89">
        <f t="shared" si="4"/>
        <v>0</v>
      </c>
      <c r="K55" s="108" t="str">
        <f t="shared" si="7"/>
        <v/>
      </c>
      <c r="L55" s="108" t="str">
        <f t="shared" si="0"/>
        <v/>
      </c>
      <c r="M55" s="108" t="str">
        <f t="shared" si="1"/>
        <v/>
      </c>
      <c r="N55" s="108" t="str">
        <f t="shared" si="2"/>
        <v/>
      </c>
      <c r="O55" s="91" t="str">
        <f>Aa!K57</f>
        <v xml:space="preserve">  </v>
      </c>
      <c r="P55" s="91" t="str">
        <f>Ab!K58</f>
        <v xml:space="preserve">  </v>
      </c>
      <c r="Q55" s="91" t="str">
        <f>Ac!K58</f>
        <v xml:space="preserve">  </v>
      </c>
      <c r="R55" s="91" t="str">
        <f>Ad!K58</f>
        <v xml:space="preserve">  </v>
      </c>
      <c r="S55" s="91" t="str">
        <f>'A2'!K58</f>
        <v xml:space="preserve">  </v>
      </c>
      <c r="T55" s="91" t="str">
        <f>'A3'!K58</f>
        <v xml:space="preserve">  </v>
      </c>
      <c r="U55" s="91" t="str">
        <f>'A4'!K58</f>
        <v xml:space="preserve">  </v>
      </c>
      <c r="V55" s="91" t="str">
        <f>'A5'!K58</f>
        <v xml:space="preserve">  </v>
      </c>
      <c r="W55" s="91" t="str">
        <f>'A6'!K58</f>
        <v xml:space="preserve">  </v>
      </c>
      <c r="X55" s="91" t="str">
        <f>'A7'!K58</f>
        <v xml:space="preserve">  </v>
      </c>
      <c r="Y55" s="91" t="str">
        <f>'B1'!K58</f>
        <v xml:space="preserve">  </v>
      </c>
      <c r="Z55" s="91" t="str">
        <f>'B2'!K58</f>
        <v xml:space="preserve">  </v>
      </c>
      <c r="AA55" s="91" t="str">
        <f>'B3'!K58</f>
        <v xml:space="preserve">  </v>
      </c>
      <c r="AB55" s="91" t="str">
        <f>'C1'!K58</f>
        <v xml:space="preserve">  </v>
      </c>
      <c r="AC55" s="91" t="str">
        <f>'C2'!K58</f>
        <v xml:space="preserve">  </v>
      </c>
      <c r="AD55" s="91" t="str">
        <f>'C3'!K58</f>
        <v xml:space="preserve">  </v>
      </c>
      <c r="AE55" s="91" t="str">
        <f>'C4'!K58</f>
        <v xml:space="preserve">  </v>
      </c>
      <c r="AF55" s="101" t="str">
        <f t="shared" si="6"/>
        <v xml:space="preserve">  </v>
      </c>
      <c r="AG55" s="104" t="str">
        <f>IF('I NILAI SEKOLAH'!D54="","", 'I NILAI SEKOLAH'!D54)</f>
        <v/>
      </c>
      <c r="AH55" s="104" t="str">
        <f>IF('I NILAI SEKOLAH'!E54="","", 'I NILAI SEKOLAH'!E54)</f>
        <v/>
      </c>
      <c r="AI55" s="104" t="str">
        <f>IF('I NILAI SEKOLAH'!F54="","", 'I NILAI SEKOLAH'!F54)</f>
        <v/>
      </c>
      <c r="AJ55" s="104" t="str">
        <f>IF('I NILAI SEKOLAH'!G54="","", 'I NILAI SEKOLAH'!G54)</f>
        <v/>
      </c>
      <c r="AK55" s="104" t="str">
        <f>IF('I NILAI SEKOLAH'!H54="","", 'I NILAI SEKOLAH'!H54)</f>
        <v/>
      </c>
      <c r="AL55" s="104" t="str">
        <f>IF('I NILAI SEKOLAH'!I54="","", 'I NILAI SEKOLAH'!I54)</f>
        <v/>
      </c>
      <c r="AM55" s="104" t="str">
        <f>IF('I NILAI SEKOLAH'!J54="","", 'I NILAI SEKOLAH'!J54)</f>
        <v/>
      </c>
      <c r="AN55" s="104" t="str">
        <f>IF('I NILAI SEKOLAH'!K54="","", 'I NILAI SEKOLAH'!K54)</f>
        <v/>
      </c>
      <c r="AO55" s="104" t="str">
        <f>IF('I NILAI SEKOLAH'!L54="","", 'I NILAI SEKOLAH'!L54)</f>
        <v/>
      </c>
      <c r="AP55" s="104" t="str">
        <f>IF('I NILAI SEKOLAH'!M54="","", 'I NILAI SEKOLAH'!M54)</f>
        <v/>
      </c>
      <c r="AQ55" s="104" t="str">
        <f>IF('I NILAI SEKOLAH'!N54="","", 'I NILAI SEKOLAH'!N54)</f>
        <v/>
      </c>
      <c r="AR55" s="104" t="str">
        <f>IF('I NILAI SEKOLAH'!O54="","", 'I NILAI SEKOLAH'!O54)</f>
        <v/>
      </c>
      <c r="AS55" s="104" t="str">
        <f>IF('I NILAI SEKOLAH'!P54="","", 'I NILAI SEKOLAH'!P54)</f>
        <v/>
      </c>
      <c r="AT55" s="104" t="str">
        <f>IF('I NILAI SEKOLAH'!Q54="","", 'I NILAI SEKOLAH'!Q54)</f>
        <v/>
      </c>
      <c r="AU55" s="104" t="str">
        <f>IF('I NILAI SEKOLAH'!R54="","", 'I NILAI SEKOLAH'!R54)</f>
        <v/>
      </c>
      <c r="AV55" s="104" t="str">
        <f>IF('I NILAI SEKOLAH'!S54="","", 'I NILAI SEKOLAH'!S54)</f>
        <v/>
      </c>
      <c r="AW55" s="104" t="str">
        <f>IF('I NILAI SEKOLAH'!T54="","", 'I NILAI SEKOLAH'!T54)</f>
        <v/>
      </c>
      <c r="AX55" s="105" t="str">
        <f t="shared" si="8"/>
        <v xml:space="preserve">  </v>
      </c>
      <c r="AY55" s="66"/>
    </row>
    <row r="56" spans="1:51" ht="15.75" customHeight="1" x14ac:dyDescent="0.25">
      <c r="A56" s="90" t="str">
        <f>IF(BIODATA!A54="","", BIODATA!A54)</f>
        <v/>
      </c>
      <c r="B56" s="88" t="str">
        <f>IF(BIODATA!C54="","", BIODATA!C54)</f>
        <v/>
      </c>
      <c r="C56" s="88" t="str">
        <f>IF(BIODATA!D54="","", BIODATA!D54)</f>
        <v/>
      </c>
      <c r="D56" s="107" t="str">
        <f>IF(BIODATA!E54="","", BIODATA!E54)</f>
        <v/>
      </c>
      <c r="E56" s="88" t="str">
        <f>IF(BIODATA!H54="","", BIODATA!H54)</f>
        <v/>
      </c>
      <c r="F56" s="89" t="str">
        <f>IF('I NILAI UN'!E56="","",'I NILAI UN'!E56)</f>
        <v/>
      </c>
      <c r="G56" s="89" t="str">
        <f>IF('I NILAI UN'!F56="","",'I NILAI UN'!F56)</f>
        <v/>
      </c>
      <c r="H56" s="89" t="str">
        <f>IF('I NILAI UN'!G56="","",'I NILAI UN'!G56)</f>
        <v/>
      </c>
      <c r="I56" s="89" t="str">
        <f>IF('I NILAI UN'!H56="","",'I NILAI UN'!H56)</f>
        <v/>
      </c>
      <c r="J56" s="89">
        <f t="shared" si="4"/>
        <v>0</v>
      </c>
      <c r="K56" s="108" t="str">
        <f t="shared" si="7"/>
        <v/>
      </c>
      <c r="L56" s="108" t="str">
        <f t="shared" si="0"/>
        <v/>
      </c>
      <c r="M56" s="108" t="str">
        <f t="shared" si="1"/>
        <v/>
      </c>
      <c r="N56" s="108" t="str">
        <f t="shared" si="2"/>
        <v/>
      </c>
      <c r="O56" s="91" t="str">
        <f>Aa!K58</f>
        <v xml:space="preserve">  </v>
      </c>
      <c r="P56" s="91" t="str">
        <f>Ab!K59</f>
        <v xml:space="preserve">  </v>
      </c>
      <c r="Q56" s="91" t="str">
        <f>Ac!K59</f>
        <v xml:space="preserve">  </v>
      </c>
      <c r="R56" s="91" t="str">
        <f>Ad!K59</f>
        <v xml:space="preserve">  </v>
      </c>
      <c r="S56" s="91" t="str">
        <f>'A2'!K59</f>
        <v xml:space="preserve">  </v>
      </c>
      <c r="T56" s="91" t="str">
        <f>'A3'!K59</f>
        <v xml:space="preserve">  </v>
      </c>
      <c r="U56" s="91" t="str">
        <f>'A4'!K59</f>
        <v xml:space="preserve">  </v>
      </c>
      <c r="V56" s="91" t="str">
        <f>'A5'!K59</f>
        <v xml:space="preserve">  </v>
      </c>
      <c r="W56" s="91" t="str">
        <f>'A6'!K59</f>
        <v xml:space="preserve">  </v>
      </c>
      <c r="X56" s="91" t="str">
        <f>'A7'!K59</f>
        <v xml:space="preserve">  </v>
      </c>
      <c r="Y56" s="91" t="str">
        <f>'B1'!K59</f>
        <v xml:space="preserve">  </v>
      </c>
      <c r="Z56" s="91" t="str">
        <f>'B2'!K59</f>
        <v xml:space="preserve">  </v>
      </c>
      <c r="AA56" s="91" t="str">
        <f>'B3'!K59</f>
        <v xml:space="preserve">  </v>
      </c>
      <c r="AB56" s="91" t="str">
        <f>'C1'!K59</f>
        <v xml:space="preserve">  </v>
      </c>
      <c r="AC56" s="91" t="str">
        <f>'C2'!K59</f>
        <v xml:space="preserve">  </v>
      </c>
      <c r="AD56" s="91" t="str">
        <f>'C3'!K59</f>
        <v xml:space="preserve">  </v>
      </c>
      <c r="AE56" s="91" t="str">
        <f>'C4'!K59</f>
        <v xml:space="preserve">  </v>
      </c>
      <c r="AF56" s="101" t="str">
        <f t="shared" si="6"/>
        <v xml:space="preserve">  </v>
      </c>
      <c r="AG56" s="104" t="str">
        <f>IF('I NILAI SEKOLAH'!D55="","", 'I NILAI SEKOLAH'!D55)</f>
        <v/>
      </c>
      <c r="AH56" s="104" t="str">
        <f>IF('I NILAI SEKOLAH'!E55="","", 'I NILAI SEKOLAH'!E55)</f>
        <v/>
      </c>
      <c r="AI56" s="104" t="str">
        <f>IF('I NILAI SEKOLAH'!F55="","", 'I NILAI SEKOLAH'!F55)</f>
        <v/>
      </c>
      <c r="AJ56" s="104" t="str">
        <f>IF('I NILAI SEKOLAH'!G55="","", 'I NILAI SEKOLAH'!G55)</f>
        <v/>
      </c>
      <c r="AK56" s="104" t="str">
        <f>IF('I NILAI SEKOLAH'!H55="","", 'I NILAI SEKOLAH'!H55)</f>
        <v/>
      </c>
      <c r="AL56" s="104" t="str">
        <f>IF('I NILAI SEKOLAH'!I55="","", 'I NILAI SEKOLAH'!I55)</f>
        <v/>
      </c>
      <c r="AM56" s="104" t="str">
        <f>IF('I NILAI SEKOLAH'!J55="","", 'I NILAI SEKOLAH'!J55)</f>
        <v/>
      </c>
      <c r="AN56" s="104" t="str">
        <f>IF('I NILAI SEKOLAH'!K55="","", 'I NILAI SEKOLAH'!K55)</f>
        <v/>
      </c>
      <c r="AO56" s="104" t="str">
        <f>IF('I NILAI SEKOLAH'!L55="","", 'I NILAI SEKOLAH'!L55)</f>
        <v/>
      </c>
      <c r="AP56" s="104" t="str">
        <f>IF('I NILAI SEKOLAH'!M55="","", 'I NILAI SEKOLAH'!M55)</f>
        <v/>
      </c>
      <c r="AQ56" s="104" t="str">
        <f>IF('I NILAI SEKOLAH'!N55="","", 'I NILAI SEKOLAH'!N55)</f>
        <v/>
      </c>
      <c r="AR56" s="104" t="str">
        <f>IF('I NILAI SEKOLAH'!O55="","", 'I NILAI SEKOLAH'!O55)</f>
        <v/>
      </c>
      <c r="AS56" s="104" t="str">
        <f>IF('I NILAI SEKOLAH'!P55="","", 'I NILAI SEKOLAH'!P55)</f>
        <v/>
      </c>
      <c r="AT56" s="104" t="str">
        <f>IF('I NILAI SEKOLAH'!Q55="","", 'I NILAI SEKOLAH'!Q55)</f>
        <v/>
      </c>
      <c r="AU56" s="104" t="str">
        <f>IF('I NILAI SEKOLAH'!R55="","", 'I NILAI SEKOLAH'!R55)</f>
        <v/>
      </c>
      <c r="AV56" s="104" t="str">
        <f>IF('I NILAI SEKOLAH'!S55="","", 'I NILAI SEKOLAH'!S55)</f>
        <v/>
      </c>
      <c r="AW56" s="104" t="str">
        <f>IF('I NILAI SEKOLAH'!T55="","", 'I NILAI SEKOLAH'!T55)</f>
        <v/>
      </c>
      <c r="AX56" s="105" t="str">
        <f t="shared" si="8"/>
        <v xml:space="preserve">  </v>
      </c>
      <c r="AY56" s="66"/>
    </row>
    <row r="57" spans="1:51" ht="15.75" customHeight="1" x14ac:dyDescent="0.25">
      <c r="A57" s="90" t="str">
        <f>IF(BIODATA!A55="","", BIODATA!A55)</f>
        <v/>
      </c>
      <c r="B57" s="88" t="str">
        <f>IF(BIODATA!C55="","", BIODATA!C55)</f>
        <v/>
      </c>
      <c r="C57" s="88" t="str">
        <f>IF(BIODATA!D55="","", BIODATA!D55)</f>
        <v/>
      </c>
      <c r="D57" s="107" t="str">
        <f>IF(BIODATA!E55="","", BIODATA!E55)</f>
        <v/>
      </c>
      <c r="E57" s="88" t="str">
        <f>IF(BIODATA!H55="","", BIODATA!H55)</f>
        <v/>
      </c>
      <c r="F57" s="89" t="str">
        <f>IF('I NILAI UN'!E57="","",'I NILAI UN'!E57)</f>
        <v/>
      </c>
      <c r="G57" s="89" t="str">
        <f>IF('I NILAI UN'!F57="","",'I NILAI UN'!F57)</f>
        <v/>
      </c>
      <c r="H57" s="89" t="str">
        <f>IF('I NILAI UN'!G57="","",'I NILAI UN'!G57)</f>
        <v/>
      </c>
      <c r="I57" s="89" t="str">
        <f>IF('I NILAI UN'!H57="","",'I NILAI UN'!H57)</f>
        <v/>
      </c>
      <c r="J57" s="89">
        <f t="shared" si="4"/>
        <v>0</v>
      </c>
      <c r="K57" s="108" t="str">
        <f t="shared" si="7"/>
        <v/>
      </c>
      <c r="L57" s="108" t="str">
        <f t="shared" si="0"/>
        <v/>
      </c>
      <c r="M57" s="108" t="str">
        <f t="shared" si="1"/>
        <v/>
      </c>
      <c r="N57" s="108" t="str">
        <f t="shared" si="2"/>
        <v/>
      </c>
      <c r="O57" s="91" t="str">
        <f>Aa!K59</f>
        <v xml:space="preserve">  </v>
      </c>
      <c r="P57" s="91" t="str">
        <f>Ab!K60</f>
        <v xml:space="preserve">  </v>
      </c>
      <c r="Q57" s="91" t="str">
        <f>Ac!K60</f>
        <v xml:space="preserve">  </v>
      </c>
      <c r="R57" s="91" t="str">
        <f>Ad!K60</f>
        <v xml:space="preserve">  </v>
      </c>
      <c r="S57" s="91" t="str">
        <f>'A2'!K60</f>
        <v xml:space="preserve">  </v>
      </c>
      <c r="T57" s="91" t="str">
        <f>'A3'!K60</f>
        <v xml:space="preserve">  </v>
      </c>
      <c r="U57" s="91" t="str">
        <f>'A4'!K60</f>
        <v xml:space="preserve">  </v>
      </c>
      <c r="V57" s="91" t="str">
        <f>'A5'!K60</f>
        <v xml:space="preserve">  </v>
      </c>
      <c r="W57" s="91" t="str">
        <f>'A6'!K60</f>
        <v xml:space="preserve">  </v>
      </c>
      <c r="X57" s="91" t="str">
        <f>'A7'!K60</f>
        <v xml:space="preserve">  </v>
      </c>
      <c r="Y57" s="91" t="str">
        <f>'B1'!K60</f>
        <v xml:space="preserve">  </v>
      </c>
      <c r="Z57" s="91" t="str">
        <f>'B2'!K60</f>
        <v xml:space="preserve">  </v>
      </c>
      <c r="AA57" s="91" t="str">
        <f>'B3'!K60</f>
        <v xml:space="preserve">  </v>
      </c>
      <c r="AB57" s="91" t="str">
        <f>'C1'!K60</f>
        <v xml:space="preserve">  </v>
      </c>
      <c r="AC57" s="91" t="str">
        <f>'C2'!K60</f>
        <v xml:space="preserve">  </v>
      </c>
      <c r="AD57" s="91" t="str">
        <f>'C3'!K60</f>
        <v xml:space="preserve">  </v>
      </c>
      <c r="AE57" s="91" t="str">
        <f>'C4'!K60</f>
        <v xml:space="preserve">  </v>
      </c>
      <c r="AF57" s="101" t="str">
        <f t="shared" si="6"/>
        <v xml:space="preserve">  </v>
      </c>
      <c r="AG57" s="104" t="str">
        <f>IF('I NILAI SEKOLAH'!D56="","", 'I NILAI SEKOLAH'!D56)</f>
        <v/>
      </c>
      <c r="AH57" s="104" t="str">
        <f>IF('I NILAI SEKOLAH'!E56="","", 'I NILAI SEKOLAH'!E56)</f>
        <v/>
      </c>
      <c r="AI57" s="104" t="str">
        <f>IF('I NILAI SEKOLAH'!F56="","", 'I NILAI SEKOLAH'!F56)</f>
        <v/>
      </c>
      <c r="AJ57" s="104" t="str">
        <f>IF('I NILAI SEKOLAH'!G56="","", 'I NILAI SEKOLAH'!G56)</f>
        <v/>
      </c>
      <c r="AK57" s="104" t="str">
        <f>IF('I NILAI SEKOLAH'!H56="","", 'I NILAI SEKOLAH'!H56)</f>
        <v/>
      </c>
      <c r="AL57" s="104" t="str">
        <f>IF('I NILAI SEKOLAH'!I56="","", 'I NILAI SEKOLAH'!I56)</f>
        <v/>
      </c>
      <c r="AM57" s="104" t="str">
        <f>IF('I NILAI SEKOLAH'!J56="","", 'I NILAI SEKOLAH'!J56)</f>
        <v/>
      </c>
      <c r="AN57" s="104" t="str">
        <f>IF('I NILAI SEKOLAH'!K56="","", 'I NILAI SEKOLAH'!K56)</f>
        <v/>
      </c>
      <c r="AO57" s="104" t="str">
        <f>IF('I NILAI SEKOLAH'!L56="","", 'I NILAI SEKOLAH'!L56)</f>
        <v/>
      </c>
      <c r="AP57" s="104" t="str">
        <f>IF('I NILAI SEKOLAH'!M56="","", 'I NILAI SEKOLAH'!M56)</f>
        <v/>
      </c>
      <c r="AQ57" s="104" t="str">
        <f>IF('I NILAI SEKOLAH'!N56="","", 'I NILAI SEKOLAH'!N56)</f>
        <v/>
      </c>
      <c r="AR57" s="104" t="str">
        <f>IF('I NILAI SEKOLAH'!O56="","", 'I NILAI SEKOLAH'!O56)</f>
        <v/>
      </c>
      <c r="AS57" s="104" t="str">
        <f>IF('I NILAI SEKOLAH'!P56="","", 'I NILAI SEKOLAH'!P56)</f>
        <v/>
      </c>
      <c r="AT57" s="104" t="str">
        <f>IF('I NILAI SEKOLAH'!Q56="","", 'I NILAI SEKOLAH'!Q56)</f>
        <v/>
      </c>
      <c r="AU57" s="104" t="str">
        <f>IF('I NILAI SEKOLAH'!R56="","", 'I NILAI SEKOLAH'!R56)</f>
        <v/>
      </c>
      <c r="AV57" s="104" t="str">
        <f>IF('I NILAI SEKOLAH'!S56="","", 'I NILAI SEKOLAH'!S56)</f>
        <v/>
      </c>
      <c r="AW57" s="104" t="str">
        <f>IF('I NILAI SEKOLAH'!T56="","", 'I NILAI SEKOLAH'!T56)</f>
        <v/>
      </c>
      <c r="AX57" s="105" t="str">
        <f t="shared" si="8"/>
        <v xml:space="preserve">  </v>
      </c>
      <c r="AY57" s="66"/>
    </row>
    <row r="58" spans="1:51" ht="15.75" customHeight="1" x14ac:dyDescent="0.25">
      <c r="A58" s="90" t="str">
        <f>IF(BIODATA!A56="","", BIODATA!A56)</f>
        <v/>
      </c>
      <c r="B58" s="88" t="str">
        <f>IF(BIODATA!C56="","", BIODATA!C56)</f>
        <v/>
      </c>
      <c r="C58" s="88" t="str">
        <f>IF(BIODATA!D56="","", BIODATA!D56)</f>
        <v/>
      </c>
      <c r="D58" s="107" t="str">
        <f>IF(BIODATA!E56="","", BIODATA!E56)</f>
        <v/>
      </c>
      <c r="E58" s="88" t="str">
        <f>IF(BIODATA!H56="","", BIODATA!H56)</f>
        <v/>
      </c>
      <c r="F58" s="89" t="str">
        <f>IF('I NILAI UN'!E58="","",'I NILAI UN'!E58)</f>
        <v/>
      </c>
      <c r="G58" s="89" t="str">
        <f>IF('I NILAI UN'!F58="","",'I NILAI UN'!F58)</f>
        <v/>
      </c>
      <c r="H58" s="89" t="str">
        <f>IF('I NILAI UN'!G58="","",'I NILAI UN'!G58)</f>
        <v/>
      </c>
      <c r="I58" s="89" t="str">
        <f>IF('I NILAI UN'!H58="","",'I NILAI UN'!H58)</f>
        <v/>
      </c>
      <c r="J58" s="89">
        <f t="shared" si="4"/>
        <v>0</v>
      </c>
      <c r="K58" s="108" t="str">
        <f t="shared" si="7"/>
        <v/>
      </c>
      <c r="L58" s="108" t="str">
        <f t="shared" si="0"/>
        <v/>
      </c>
      <c r="M58" s="108" t="str">
        <f t="shared" si="1"/>
        <v/>
      </c>
      <c r="N58" s="108" t="str">
        <f t="shared" si="2"/>
        <v/>
      </c>
      <c r="O58" s="91" t="str">
        <f>Aa!K60</f>
        <v xml:space="preserve">  </v>
      </c>
      <c r="P58" s="91" t="str">
        <f>Ab!K61</f>
        <v xml:space="preserve">  </v>
      </c>
      <c r="Q58" s="91" t="str">
        <f>Ac!K61</f>
        <v xml:space="preserve">  </v>
      </c>
      <c r="R58" s="91" t="str">
        <f>Ad!K61</f>
        <v xml:space="preserve">  </v>
      </c>
      <c r="S58" s="91" t="str">
        <f>'A2'!K61</f>
        <v xml:space="preserve">  </v>
      </c>
      <c r="T58" s="91" t="str">
        <f>'A3'!K61</f>
        <v xml:space="preserve">  </v>
      </c>
      <c r="U58" s="91" t="str">
        <f>'A4'!K61</f>
        <v xml:space="preserve">  </v>
      </c>
      <c r="V58" s="91" t="str">
        <f>'A5'!K61</f>
        <v xml:space="preserve">  </v>
      </c>
      <c r="W58" s="91" t="str">
        <f>'A6'!K61</f>
        <v xml:space="preserve">  </v>
      </c>
      <c r="X58" s="91" t="str">
        <f>'A7'!K61</f>
        <v xml:space="preserve">  </v>
      </c>
      <c r="Y58" s="91" t="str">
        <f>'B1'!K61</f>
        <v xml:space="preserve">  </v>
      </c>
      <c r="Z58" s="91" t="str">
        <f>'B2'!K61</f>
        <v xml:space="preserve">  </v>
      </c>
      <c r="AA58" s="91" t="str">
        <f>'B3'!K61</f>
        <v xml:space="preserve">  </v>
      </c>
      <c r="AB58" s="91" t="str">
        <f>'C1'!K61</f>
        <v xml:space="preserve">  </v>
      </c>
      <c r="AC58" s="91" t="str">
        <f>'C2'!K61</f>
        <v xml:space="preserve">  </v>
      </c>
      <c r="AD58" s="91" t="str">
        <f>'C3'!K61</f>
        <v xml:space="preserve">  </v>
      </c>
      <c r="AE58" s="91" t="str">
        <f>'C4'!K61</f>
        <v xml:space="preserve">  </v>
      </c>
      <c r="AF58" s="101" t="str">
        <f t="shared" si="6"/>
        <v xml:space="preserve">  </v>
      </c>
      <c r="AG58" s="104" t="str">
        <f>IF('I NILAI SEKOLAH'!D57="","", 'I NILAI SEKOLAH'!D57)</f>
        <v/>
      </c>
      <c r="AH58" s="104" t="str">
        <f>IF('I NILAI SEKOLAH'!E57="","", 'I NILAI SEKOLAH'!E57)</f>
        <v/>
      </c>
      <c r="AI58" s="104" t="str">
        <f>IF('I NILAI SEKOLAH'!F57="","", 'I NILAI SEKOLAH'!F57)</f>
        <v/>
      </c>
      <c r="AJ58" s="104" t="str">
        <f>IF('I NILAI SEKOLAH'!G57="","", 'I NILAI SEKOLAH'!G57)</f>
        <v/>
      </c>
      <c r="AK58" s="104" t="str">
        <f>IF('I NILAI SEKOLAH'!H57="","", 'I NILAI SEKOLAH'!H57)</f>
        <v/>
      </c>
      <c r="AL58" s="104" t="str">
        <f>IF('I NILAI SEKOLAH'!I57="","", 'I NILAI SEKOLAH'!I57)</f>
        <v/>
      </c>
      <c r="AM58" s="104" t="str">
        <f>IF('I NILAI SEKOLAH'!J57="","", 'I NILAI SEKOLAH'!J57)</f>
        <v/>
      </c>
      <c r="AN58" s="104" t="str">
        <f>IF('I NILAI SEKOLAH'!K57="","", 'I NILAI SEKOLAH'!K57)</f>
        <v/>
      </c>
      <c r="AO58" s="104" t="str">
        <f>IF('I NILAI SEKOLAH'!L57="","", 'I NILAI SEKOLAH'!L57)</f>
        <v/>
      </c>
      <c r="AP58" s="104" t="str">
        <f>IF('I NILAI SEKOLAH'!M57="","", 'I NILAI SEKOLAH'!M57)</f>
        <v/>
      </c>
      <c r="AQ58" s="104" t="str">
        <f>IF('I NILAI SEKOLAH'!N57="","", 'I NILAI SEKOLAH'!N57)</f>
        <v/>
      </c>
      <c r="AR58" s="104" t="str">
        <f>IF('I NILAI SEKOLAH'!O57="","", 'I NILAI SEKOLAH'!O57)</f>
        <v/>
      </c>
      <c r="AS58" s="104" t="str">
        <f>IF('I NILAI SEKOLAH'!P57="","", 'I NILAI SEKOLAH'!P57)</f>
        <v/>
      </c>
      <c r="AT58" s="104" t="str">
        <f>IF('I NILAI SEKOLAH'!Q57="","", 'I NILAI SEKOLAH'!Q57)</f>
        <v/>
      </c>
      <c r="AU58" s="104" t="str">
        <f>IF('I NILAI SEKOLAH'!R57="","", 'I NILAI SEKOLAH'!R57)</f>
        <v/>
      </c>
      <c r="AV58" s="104" t="str">
        <f>IF('I NILAI SEKOLAH'!S57="","", 'I NILAI SEKOLAH'!S57)</f>
        <v/>
      </c>
      <c r="AW58" s="104" t="str">
        <f>IF('I NILAI SEKOLAH'!T57="","", 'I NILAI SEKOLAH'!T57)</f>
        <v/>
      </c>
      <c r="AX58" s="105" t="str">
        <f t="shared" si="8"/>
        <v xml:space="preserve">  </v>
      </c>
      <c r="AY58" s="66"/>
    </row>
    <row r="59" spans="1:51" ht="15.75" customHeight="1" x14ac:dyDescent="0.25">
      <c r="A59" s="90" t="str">
        <f>IF(BIODATA!A57="","", BIODATA!A57)</f>
        <v/>
      </c>
      <c r="B59" s="88" t="str">
        <f>IF(BIODATA!C57="","", BIODATA!C57)</f>
        <v/>
      </c>
      <c r="C59" s="88" t="str">
        <f>IF(BIODATA!D57="","", BIODATA!D57)</f>
        <v/>
      </c>
      <c r="D59" s="107" t="str">
        <f>IF(BIODATA!E57="","", BIODATA!E57)</f>
        <v/>
      </c>
      <c r="E59" s="88" t="str">
        <f>IF(BIODATA!H57="","", BIODATA!H57)</f>
        <v/>
      </c>
      <c r="F59" s="89" t="str">
        <f>IF('I NILAI UN'!E59="","",'I NILAI UN'!E59)</f>
        <v/>
      </c>
      <c r="G59" s="89" t="str">
        <f>IF('I NILAI UN'!F59="","",'I NILAI UN'!F59)</f>
        <v/>
      </c>
      <c r="H59" s="89" t="str">
        <f>IF('I NILAI UN'!G59="","",'I NILAI UN'!G59)</f>
        <v/>
      </c>
      <c r="I59" s="89" t="str">
        <f>IF('I NILAI UN'!H59="","",'I NILAI UN'!H59)</f>
        <v/>
      </c>
      <c r="J59" s="89">
        <f t="shared" si="4"/>
        <v>0</v>
      </c>
      <c r="K59" s="108" t="str">
        <f t="shared" si="7"/>
        <v/>
      </c>
      <c r="L59" s="108" t="str">
        <f t="shared" si="0"/>
        <v/>
      </c>
      <c r="M59" s="108" t="str">
        <f t="shared" si="1"/>
        <v/>
      </c>
      <c r="N59" s="108" t="str">
        <f t="shared" si="2"/>
        <v/>
      </c>
      <c r="O59" s="91" t="str">
        <f>Aa!K61</f>
        <v xml:space="preserve">  </v>
      </c>
      <c r="P59" s="91" t="str">
        <f>Ab!K62</f>
        <v xml:space="preserve">  </v>
      </c>
      <c r="Q59" s="91" t="str">
        <f>Ac!K62</f>
        <v xml:space="preserve">  </v>
      </c>
      <c r="R59" s="91" t="str">
        <f>Ad!K62</f>
        <v xml:space="preserve">  </v>
      </c>
      <c r="S59" s="91" t="str">
        <f>'A2'!K62</f>
        <v xml:space="preserve">  </v>
      </c>
      <c r="T59" s="91" t="str">
        <f>'A3'!K62</f>
        <v xml:space="preserve">  </v>
      </c>
      <c r="U59" s="91" t="str">
        <f>'A4'!K62</f>
        <v xml:space="preserve">  </v>
      </c>
      <c r="V59" s="91" t="str">
        <f>'A5'!K62</f>
        <v xml:space="preserve">  </v>
      </c>
      <c r="W59" s="91" t="str">
        <f>'A6'!K62</f>
        <v xml:space="preserve">  </v>
      </c>
      <c r="X59" s="91" t="str">
        <f>'A7'!K62</f>
        <v xml:space="preserve">  </v>
      </c>
      <c r="Y59" s="91" t="str">
        <f>'B1'!K62</f>
        <v xml:space="preserve">  </v>
      </c>
      <c r="Z59" s="91" t="str">
        <f>'B2'!K62</f>
        <v xml:space="preserve">  </v>
      </c>
      <c r="AA59" s="91" t="str">
        <f>'B3'!K62</f>
        <v xml:space="preserve">  </v>
      </c>
      <c r="AB59" s="91" t="str">
        <f>'C1'!K62</f>
        <v xml:space="preserve">  </v>
      </c>
      <c r="AC59" s="91" t="str">
        <f>'C2'!K62</f>
        <v xml:space="preserve">  </v>
      </c>
      <c r="AD59" s="91" t="str">
        <f>'C3'!K62</f>
        <v xml:space="preserve">  </v>
      </c>
      <c r="AE59" s="91" t="str">
        <f>'C4'!K62</f>
        <v xml:space="preserve">  </v>
      </c>
      <c r="AF59" s="101" t="str">
        <f t="shared" si="6"/>
        <v xml:space="preserve">  </v>
      </c>
      <c r="AG59" s="104" t="str">
        <f>IF('I NILAI SEKOLAH'!D58="","", 'I NILAI SEKOLAH'!D58)</f>
        <v/>
      </c>
      <c r="AH59" s="104" t="str">
        <f>IF('I NILAI SEKOLAH'!E58="","", 'I NILAI SEKOLAH'!E58)</f>
        <v/>
      </c>
      <c r="AI59" s="104" t="str">
        <f>IF('I NILAI SEKOLAH'!F58="","", 'I NILAI SEKOLAH'!F58)</f>
        <v/>
      </c>
      <c r="AJ59" s="104" t="str">
        <f>IF('I NILAI SEKOLAH'!G58="","", 'I NILAI SEKOLAH'!G58)</f>
        <v/>
      </c>
      <c r="AK59" s="104" t="str">
        <f>IF('I NILAI SEKOLAH'!H58="","", 'I NILAI SEKOLAH'!H58)</f>
        <v/>
      </c>
      <c r="AL59" s="104" t="str">
        <f>IF('I NILAI SEKOLAH'!I58="","", 'I NILAI SEKOLAH'!I58)</f>
        <v/>
      </c>
      <c r="AM59" s="104" t="str">
        <f>IF('I NILAI SEKOLAH'!J58="","", 'I NILAI SEKOLAH'!J58)</f>
        <v/>
      </c>
      <c r="AN59" s="104" t="str">
        <f>IF('I NILAI SEKOLAH'!K58="","", 'I NILAI SEKOLAH'!K58)</f>
        <v/>
      </c>
      <c r="AO59" s="104" t="str">
        <f>IF('I NILAI SEKOLAH'!L58="","", 'I NILAI SEKOLAH'!L58)</f>
        <v/>
      </c>
      <c r="AP59" s="104" t="str">
        <f>IF('I NILAI SEKOLAH'!M58="","", 'I NILAI SEKOLAH'!M58)</f>
        <v/>
      </c>
      <c r="AQ59" s="104" t="str">
        <f>IF('I NILAI SEKOLAH'!N58="","", 'I NILAI SEKOLAH'!N58)</f>
        <v/>
      </c>
      <c r="AR59" s="104" t="str">
        <f>IF('I NILAI SEKOLAH'!O58="","", 'I NILAI SEKOLAH'!O58)</f>
        <v/>
      </c>
      <c r="AS59" s="104" t="str">
        <f>IF('I NILAI SEKOLAH'!P58="","", 'I NILAI SEKOLAH'!P58)</f>
        <v/>
      </c>
      <c r="AT59" s="104" t="str">
        <f>IF('I NILAI SEKOLAH'!Q58="","", 'I NILAI SEKOLAH'!Q58)</f>
        <v/>
      </c>
      <c r="AU59" s="104" t="str">
        <f>IF('I NILAI SEKOLAH'!R58="","", 'I NILAI SEKOLAH'!R58)</f>
        <v/>
      </c>
      <c r="AV59" s="104" t="str">
        <f>IF('I NILAI SEKOLAH'!S58="","", 'I NILAI SEKOLAH'!S58)</f>
        <v/>
      </c>
      <c r="AW59" s="104" t="str">
        <f>IF('I NILAI SEKOLAH'!T58="","", 'I NILAI SEKOLAH'!T58)</f>
        <v/>
      </c>
      <c r="AX59" s="105" t="str">
        <f t="shared" si="8"/>
        <v xml:space="preserve">  </v>
      </c>
      <c r="AY59" s="66"/>
    </row>
    <row r="60" spans="1:51" ht="15.75" customHeight="1" x14ac:dyDescent="0.25">
      <c r="A60" s="90" t="str">
        <f>IF(BIODATA!A58="","", BIODATA!A58)</f>
        <v/>
      </c>
      <c r="B60" s="88" t="str">
        <f>IF(BIODATA!C58="","", BIODATA!C58)</f>
        <v/>
      </c>
      <c r="C60" s="88" t="str">
        <f>IF(BIODATA!D58="","", BIODATA!D58)</f>
        <v/>
      </c>
      <c r="D60" s="107" t="str">
        <f>IF(BIODATA!E58="","", BIODATA!E58)</f>
        <v/>
      </c>
      <c r="E60" s="88" t="str">
        <f>IF(BIODATA!H58="","", BIODATA!H58)</f>
        <v/>
      </c>
      <c r="F60" s="89" t="str">
        <f>IF('I NILAI UN'!E60="","",'I NILAI UN'!E60)</f>
        <v/>
      </c>
      <c r="G60" s="89" t="str">
        <f>IF('I NILAI UN'!F60="","",'I NILAI UN'!F60)</f>
        <v/>
      </c>
      <c r="H60" s="89" t="str">
        <f>IF('I NILAI UN'!G60="","",'I NILAI UN'!G60)</f>
        <v/>
      </c>
      <c r="I60" s="89" t="str">
        <f>IF('I NILAI UN'!H60="","",'I NILAI UN'!H60)</f>
        <v/>
      </c>
      <c r="J60" s="89">
        <f t="shared" si="4"/>
        <v>0</v>
      </c>
      <c r="K60" s="108" t="str">
        <f t="shared" si="7"/>
        <v/>
      </c>
      <c r="L60" s="108" t="str">
        <f t="shared" si="0"/>
        <v/>
      </c>
      <c r="M60" s="108" t="str">
        <f t="shared" si="1"/>
        <v/>
      </c>
      <c r="N60" s="108" t="str">
        <f t="shared" si="2"/>
        <v/>
      </c>
      <c r="O60" s="91" t="str">
        <f>Aa!K62</f>
        <v xml:space="preserve">  </v>
      </c>
      <c r="P60" s="91" t="str">
        <f>Ab!K63</f>
        <v xml:space="preserve">  </v>
      </c>
      <c r="Q60" s="91" t="str">
        <f>Ac!K63</f>
        <v xml:space="preserve">  </v>
      </c>
      <c r="R60" s="91" t="str">
        <f>Ad!K63</f>
        <v xml:space="preserve">  </v>
      </c>
      <c r="S60" s="91" t="str">
        <f>'A2'!K63</f>
        <v xml:space="preserve">  </v>
      </c>
      <c r="T60" s="91" t="str">
        <f>'A3'!K63</f>
        <v xml:space="preserve">  </v>
      </c>
      <c r="U60" s="91" t="str">
        <f>'A4'!K63</f>
        <v xml:space="preserve">  </v>
      </c>
      <c r="V60" s="91" t="str">
        <f>'A5'!K63</f>
        <v xml:space="preserve">  </v>
      </c>
      <c r="W60" s="91" t="str">
        <f>'A6'!K63</f>
        <v xml:space="preserve">  </v>
      </c>
      <c r="X60" s="91" t="str">
        <f>'A7'!K63</f>
        <v xml:space="preserve">  </v>
      </c>
      <c r="Y60" s="91" t="str">
        <f>'B1'!K63</f>
        <v xml:space="preserve">  </v>
      </c>
      <c r="Z60" s="91" t="str">
        <f>'B2'!K63</f>
        <v xml:space="preserve">  </v>
      </c>
      <c r="AA60" s="91" t="str">
        <f>'B3'!K63</f>
        <v xml:space="preserve">  </v>
      </c>
      <c r="AB60" s="91" t="str">
        <f>'C1'!K63</f>
        <v xml:space="preserve">  </v>
      </c>
      <c r="AC60" s="91" t="str">
        <f>'C2'!K63</f>
        <v xml:space="preserve">  </v>
      </c>
      <c r="AD60" s="91" t="str">
        <f>'C3'!K63</f>
        <v xml:space="preserve">  </v>
      </c>
      <c r="AE60" s="91" t="str">
        <f>'C4'!K63</f>
        <v xml:space="preserve">  </v>
      </c>
      <c r="AF60" s="101" t="str">
        <f t="shared" si="6"/>
        <v xml:space="preserve">  </v>
      </c>
      <c r="AG60" s="104" t="str">
        <f>IF('I NILAI SEKOLAH'!D59="","", 'I NILAI SEKOLAH'!D59)</f>
        <v/>
      </c>
      <c r="AH60" s="104" t="str">
        <f>IF('I NILAI SEKOLAH'!E59="","", 'I NILAI SEKOLAH'!E59)</f>
        <v/>
      </c>
      <c r="AI60" s="104" t="str">
        <f>IF('I NILAI SEKOLAH'!F59="","", 'I NILAI SEKOLAH'!F59)</f>
        <v/>
      </c>
      <c r="AJ60" s="104" t="str">
        <f>IF('I NILAI SEKOLAH'!G59="","", 'I NILAI SEKOLAH'!G59)</f>
        <v/>
      </c>
      <c r="AK60" s="104" t="str">
        <f>IF('I NILAI SEKOLAH'!H59="","", 'I NILAI SEKOLAH'!H59)</f>
        <v/>
      </c>
      <c r="AL60" s="104" t="str">
        <f>IF('I NILAI SEKOLAH'!I59="","", 'I NILAI SEKOLAH'!I59)</f>
        <v/>
      </c>
      <c r="AM60" s="104" t="str">
        <f>IF('I NILAI SEKOLAH'!J59="","", 'I NILAI SEKOLAH'!J59)</f>
        <v/>
      </c>
      <c r="AN60" s="104" t="str">
        <f>IF('I NILAI SEKOLAH'!K59="","", 'I NILAI SEKOLAH'!K59)</f>
        <v/>
      </c>
      <c r="AO60" s="104" t="str">
        <f>IF('I NILAI SEKOLAH'!L59="","", 'I NILAI SEKOLAH'!L59)</f>
        <v/>
      </c>
      <c r="AP60" s="104" t="str">
        <f>IF('I NILAI SEKOLAH'!M59="","", 'I NILAI SEKOLAH'!M59)</f>
        <v/>
      </c>
      <c r="AQ60" s="104" t="str">
        <f>IF('I NILAI SEKOLAH'!N59="","", 'I NILAI SEKOLAH'!N59)</f>
        <v/>
      </c>
      <c r="AR60" s="104" t="str">
        <f>IF('I NILAI SEKOLAH'!O59="","", 'I NILAI SEKOLAH'!O59)</f>
        <v/>
      </c>
      <c r="AS60" s="104" t="str">
        <f>IF('I NILAI SEKOLAH'!P59="","", 'I NILAI SEKOLAH'!P59)</f>
        <v/>
      </c>
      <c r="AT60" s="104" t="str">
        <f>IF('I NILAI SEKOLAH'!Q59="","", 'I NILAI SEKOLAH'!Q59)</f>
        <v/>
      </c>
      <c r="AU60" s="104" t="str">
        <f>IF('I NILAI SEKOLAH'!R59="","", 'I NILAI SEKOLAH'!R59)</f>
        <v/>
      </c>
      <c r="AV60" s="104" t="str">
        <f>IF('I NILAI SEKOLAH'!S59="","", 'I NILAI SEKOLAH'!S59)</f>
        <v/>
      </c>
      <c r="AW60" s="104" t="str">
        <f>IF('I NILAI SEKOLAH'!T59="","", 'I NILAI SEKOLAH'!T59)</f>
        <v/>
      </c>
      <c r="AX60" s="105" t="str">
        <f t="shared" si="8"/>
        <v xml:space="preserve">  </v>
      </c>
      <c r="AY60" s="66"/>
    </row>
    <row r="61" spans="1:51" ht="15.75" customHeight="1" x14ac:dyDescent="0.25">
      <c r="A61" s="90" t="str">
        <f>IF(BIODATA!A59="","", BIODATA!A59)</f>
        <v/>
      </c>
      <c r="B61" s="88" t="str">
        <f>IF(BIODATA!C59="","", BIODATA!C59)</f>
        <v/>
      </c>
      <c r="C61" s="88" t="str">
        <f>IF(BIODATA!D59="","", BIODATA!D59)</f>
        <v/>
      </c>
      <c r="D61" s="107" t="str">
        <f>IF(BIODATA!E59="","", BIODATA!E59)</f>
        <v/>
      </c>
      <c r="E61" s="88" t="str">
        <f>IF(BIODATA!H59="","", BIODATA!H59)</f>
        <v/>
      </c>
      <c r="F61" s="89" t="str">
        <f>IF('I NILAI UN'!E61="","",'I NILAI UN'!E61)</f>
        <v/>
      </c>
      <c r="G61" s="89" t="str">
        <f>IF('I NILAI UN'!F61="","",'I NILAI UN'!F61)</f>
        <v/>
      </c>
      <c r="H61" s="89" t="str">
        <f>IF('I NILAI UN'!G61="","",'I NILAI UN'!G61)</f>
        <v/>
      </c>
      <c r="I61" s="89" t="str">
        <f>IF('I NILAI UN'!H61="","",'I NILAI UN'!H61)</f>
        <v/>
      </c>
      <c r="J61" s="89">
        <f t="shared" si="4"/>
        <v>0</v>
      </c>
      <c r="K61" s="108" t="str">
        <f t="shared" si="7"/>
        <v/>
      </c>
      <c r="L61" s="108" t="str">
        <f t="shared" si="0"/>
        <v/>
      </c>
      <c r="M61" s="108" t="str">
        <f t="shared" si="1"/>
        <v/>
      </c>
      <c r="N61" s="108" t="str">
        <f t="shared" si="2"/>
        <v/>
      </c>
      <c r="O61" s="91" t="str">
        <f>Aa!K63</f>
        <v xml:space="preserve">  </v>
      </c>
      <c r="P61" s="91" t="str">
        <f>Ab!K64</f>
        <v xml:space="preserve">  </v>
      </c>
      <c r="Q61" s="91" t="str">
        <f>Ac!K64</f>
        <v xml:space="preserve">  </v>
      </c>
      <c r="R61" s="91" t="str">
        <f>Ad!K64</f>
        <v xml:space="preserve">  </v>
      </c>
      <c r="S61" s="91" t="str">
        <f>'A2'!K64</f>
        <v xml:space="preserve">  </v>
      </c>
      <c r="T61" s="91" t="str">
        <f>'A3'!K64</f>
        <v xml:space="preserve">  </v>
      </c>
      <c r="U61" s="91" t="str">
        <f>'A4'!K64</f>
        <v xml:space="preserve">  </v>
      </c>
      <c r="V61" s="91" t="str">
        <f>'A5'!K64</f>
        <v xml:space="preserve">  </v>
      </c>
      <c r="W61" s="91" t="str">
        <f>'A6'!K64</f>
        <v xml:space="preserve">  </v>
      </c>
      <c r="X61" s="91" t="str">
        <f>'A7'!K64</f>
        <v xml:space="preserve">  </v>
      </c>
      <c r="Y61" s="91" t="str">
        <f>'B1'!K64</f>
        <v xml:space="preserve">  </v>
      </c>
      <c r="Z61" s="91" t="str">
        <f>'B2'!K64</f>
        <v xml:space="preserve">  </v>
      </c>
      <c r="AA61" s="91" t="str">
        <f>'B3'!K64</f>
        <v xml:space="preserve">  </v>
      </c>
      <c r="AB61" s="91" t="str">
        <f>'C1'!K64</f>
        <v xml:space="preserve">  </v>
      </c>
      <c r="AC61" s="91" t="str">
        <f>'C2'!K64</f>
        <v xml:space="preserve">  </v>
      </c>
      <c r="AD61" s="91" t="str">
        <f>'C3'!K64</f>
        <v xml:space="preserve">  </v>
      </c>
      <c r="AE61" s="91" t="str">
        <f>'C4'!K64</f>
        <v xml:space="preserve">  </v>
      </c>
      <c r="AF61" s="101" t="str">
        <f t="shared" si="6"/>
        <v xml:space="preserve">  </v>
      </c>
      <c r="AG61" s="104" t="str">
        <f>IF('I NILAI SEKOLAH'!D60="","", 'I NILAI SEKOLAH'!D60)</f>
        <v/>
      </c>
      <c r="AH61" s="104" t="str">
        <f>IF('I NILAI SEKOLAH'!E60="","", 'I NILAI SEKOLAH'!E60)</f>
        <v/>
      </c>
      <c r="AI61" s="104" t="str">
        <f>IF('I NILAI SEKOLAH'!F60="","", 'I NILAI SEKOLAH'!F60)</f>
        <v/>
      </c>
      <c r="AJ61" s="104" t="str">
        <f>IF('I NILAI SEKOLAH'!G60="","", 'I NILAI SEKOLAH'!G60)</f>
        <v/>
      </c>
      <c r="AK61" s="104" t="str">
        <f>IF('I NILAI SEKOLAH'!H60="","", 'I NILAI SEKOLAH'!H60)</f>
        <v/>
      </c>
      <c r="AL61" s="104" t="str">
        <f>IF('I NILAI SEKOLAH'!I60="","", 'I NILAI SEKOLAH'!I60)</f>
        <v/>
      </c>
      <c r="AM61" s="104" t="str">
        <f>IF('I NILAI SEKOLAH'!J60="","", 'I NILAI SEKOLAH'!J60)</f>
        <v/>
      </c>
      <c r="AN61" s="104" t="str">
        <f>IF('I NILAI SEKOLAH'!K60="","", 'I NILAI SEKOLAH'!K60)</f>
        <v/>
      </c>
      <c r="AO61" s="104" t="str">
        <f>IF('I NILAI SEKOLAH'!L60="","", 'I NILAI SEKOLAH'!L60)</f>
        <v/>
      </c>
      <c r="AP61" s="104" t="str">
        <f>IF('I NILAI SEKOLAH'!M60="","", 'I NILAI SEKOLAH'!M60)</f>
        <v/>
      </c>
      <c r="AQ61" s="104" t="str">
        <f>IF('I NILAI SEKOLAH'!N60="","", 'I NILAI SEKOLAH'!N60)</f>
        <v/>
      </c>
      <c r="AR61" s="104" t="str">
        <f>IF('I NILAI SEKOLAH'!O60="","", 'I NILAI SEKOLAH'!O60)</f>
        <v/>
      </c>
      <c r="AS61" s="104" t="str">
        <f>IF('I NILAI SEKOLAH'!P60="","", 'I NILAI SEKOLAH'!P60)</f>
        <v/>
      </c>
      <c r="AT61" s="104" t="str">
        <f>IF('I NILAI SEKOLAH'!Q60="","", 'I NILAI SEKOLAH'!Q60)</f>
        <v/>
      </c>
      <c r="AU61" s="104" t="str">
        <f>IF('I NILAI SEKOLAH'!R60="","", 'I NILAI SEKOLAH'!R60)</f>
        <v/>
      </c>
      <c r="AV61" s="104" t="str">
        <f>IF('I NILAI SEKOLAH'!S60="","", 'I NILAI SEKOLAH'!S60)</f>
        <v/>
      </c>
      <c r="AW61" s="104" t="str">
        <f>IF('I NILAI SEKOLAH'!T60="","", 'I NILAI SEKOLAH'!T60)</f>
        <v/>
      </c>
      <c r="AX61" s="105" t="str">
        <f t="shared" si="8"/>
        <v xml:space="preserve">  </v>
      </c>
      <c r="AY61" s="66"/>
    </row>
    <row r="62" spans="1:51" ht="15.75" customHeight="1" x14ac:dyDescent="0.25">
      <c r="A62" s="90" t="str">
        <f>IF(BIODATA!A60="","", BIODATA!A60)</f>
        <v/>
      </c>
      <c r="B62" s="88" t="str">
        <f>IF(BIODATA!C60="","", BIODATA!C60)</f>
        <v/>
      </c>
      <c r="C62" s="88" t="str">
        <f>IF(BIODATA!D60="","", BIODATA!D60)</f>
        <v/>
      </c>
      <c r="D62" s="107" t="str">
        <f>IF(BIODATA!E60="","", BIODATA!E60)</f>
        <v/>
      </c>
      <c r="E62" s="88" t="str">
        <f>IF(BIODATA!H60="","", BIODATA!H60)</f>
        <v/>
      </c>
      <c r="F62" s="89" t="str">
        <f>IF('I NILAI UN'!E62="","",'I NILAI UN'!E62)</f>
        <v/>
      </c>
      <c r="G62" s="89" t="str">
        <f>IF('I NILAI UN'!F62="","",'I NILAI UN'!F62)</f>
        <v/>
      </c>
      <c r="H62" s="89" t="str">
        <f>IF('I NILAI UN'!G62="","",'I NILAI UN'!G62)</f>
        <v/>
      </c>
      <c r="I62" s="89" t="str">
        <f>IF('I NILAI UN'!H62="","",'I NILAI UN'!H62)</f>
        <v/>
      </c>
      <c r="J62" s="89">
        <f t="shared" si="4"/>
        <v>0</v>
      </c>
      <c r="K62" s="108" t="str">
        <f t="shared" si="7"/>
        <v/>
      </c>
      <c r="L62" s="108" t="str">
        <f t="shared" si="0"/>
        <v/>
      </c>
      <c r="M62" s="108" t="str">
        <f t="shared" si="1"/>
        <v/>
      </c>
      <c r="N62" s="108" t="str">
        <f t="shared" si="2"/>
        <v/>
      </c>
      <c r="O62" s="91" t="str">
        <f>Aa!K64</f>
        <v xml:space="preserve">  </v>
      </c>
      <c r="P62" s="91" t="str">
        <f>Ab!K65</f>
        <v xml:space="preserve">  </v>
      </c>
      <c r="Q62" s="91" t="str">
        <f>Ac!K65</f>
        <v xml:space="preserve">  </v>
      </c>
      <c r="R62" s="91" t="str">
        <f>Ad!K65</f>
        <v xml:space="preserve">  </v>
      </c>
      <c r="S62" s="91" t="str">
        <f>'A2'!K65</f>
        <v xml:space="preserve">  </v>
      </c>
      <c r="T62" s="91" t="str">
        <f>'A3'!K65</f>
        <v xml:space="preserve">  </v>
      </c>
      <c r="U62" s="91" t="str">
        <f>'A4'!K65</f>
        <v xml:space="preserve">  </v>
      </c>
      <c r="V62" s="91" t="str">
        <f>'A5'!K65</f>
        <v xml:space="preserve">  </v>
      </c>
      <c r="W62" s="91" t="str">
        <f>'A6'!K65</f>
        <v xml:space="preserve">  </v>
      </c>
      <c r="X62" s="91" t="str">
        <f>'A7'!K65</f>
        <v xml:space="preserve">  </v>
      </c>
      <c r="Y62" s="91" t="str">
        <f>'B1'!K65</f>
        <v xml:space="preserve">  </v>
      </c>
      <c r="Z62" s="91" t="str">
        <f>'B2'!K65</f>
        <v xml:space="preserve">  </v>
      </c>
      <c r="AA62" s="91" t="str">
        <f>'B3'!K65</f>
        <v xml:space="preserve">  </v>
      </c>
      <c r="AB62" s="91" t="str">
        <f>'C1'!K65</f>
        <v xml:space="preserve">  </v>
      </c>
      <c r="AC62" s="91" t="str">
        <f>'C2'!K65</f>
        <v xml:space="preserve">  </v>
      </c>
      <c r="AD62" s="91" t="str">
        <f>'C3'!K65</f>
        <v xml:space="preserve">  </v>
      </c>
      <c r="AE62" s="91" t="str">
        <f>'C4'!K65</f>
        <v xml:space="preserve">  </v>
      </c>
      <c r="AF62" s="101" t="str">
        <f t="shared" si="6"/>
        <v xml:space="preserve">  </v>
      </c>
      <c r="AG62" s="104" t="str">
        <f>IF('I NILAI SEKOLAH'!D61="","", 'I NILAI SEKOLAH'!D61)</f>
        <v/>
      </c>
      <c r="AH62" s="104" t="str">
        <f>IF('I NILAI SEKOLAH'!E61="","", 'I NILAI SEKOLAH'!E61)</f>
        <v/>
      </c>
      <c r="AI62" s="104" t="str">
        <f>IF('I NILAI SEKOLAH'!F61="","", 'I NILAI SEKOLAH'!F61)</f>
        <v/>
      </c>
      <c r="AJ62" s="104" t="str">
        <f>IF('I NILAI SEKOLAH'!G61="","", 'I NILAI SEKOLAH'!G61)</f>
        <v/>
      </c>
      <c r="AK62" s="104" t="str">
        <f>IF('I NILAI SEKOLAH'!H61="","", 'I NILAI SEKOLAH'!H61)</f>
        <v/>
      </c>
      <c r="AL62" s="104" t="str">
        <f>IF('I NILAI SEKOLAH'!I61="","", 'I NILAI SEKOLAH'!I61)</f>
        <v/>
      </c>
      <c r="AM62" s="104" t="str">
        <f>IF('I NILAI SEKOLAH'!J61="","", 'I NILAI SEKOLAH'!J61)</f>
        <v/>
      </c>
      <c r="AN62" s="104" t="str">
        <f>IF('I NILAI SEKOLAH'!K61="","", 'I NILAI SEKOLAH'!K61)</f>
        <v/>
      </c>
      <c r="AO62" s="104" t="str">
        <f>IF('I NILAI SEKOLAH'!L61="","", 'I NILAI SEKOLAH'!L61)</f>
        <v/>
      </c>
      <c r="AP62" s="104" t="str">
        <f>IF('I NILAI SEKOLAH'!M61="","", 'I NILAI SEKOLAH'!M61)</f>
        <v/>
      </c>
      <c r="AQ62" s="104" t="str">
        <f>IF('I NILAI SEKOLAH'!N61="","", 'I NILAI SEKOLAH'!N61)</f>
        <v/>
      </c>
      <c r="AR62" s="104" t="str">
        <f>IF('I NILAI SEKOLAH'!O61="","", 'I NILAI SEKOLAH'!O61)</f>
        <v/>
      </c>
      <c r="AS62" s="104" t="str">
        <f>IF('I NILAI SEKOLAH'!P61="","", 'I NILAI SEKOLAH'!P61)</f>
        <v/>
      </c>
      <c r="AT62" s="104" t="str">
        <f>IF('I NILAI SEKOLAH'!Q61="","", 'I NILAI SEKOLAH'!Q61)</f>
        <v/>
      </c>
      <c r="AU62" s="104" t="str">
        <f>IF('I NILAI SEKOLAH'!R61="","", 'I NILAI SEKOLAH'!R61)</f>
        <v/>
      </c>
      <c r="AV62" s="104" t="str">
        <f>IF('I NILAI SEKOLAH'!S61="","", 'I NILAI SEKOLAH'!S61)</f>
        <v/>
      </c>
      <c r="AW62" s="104" t="str">
        <f>IF('I NILAI SEKOLAH'!T61="","", 'I NILAI SEKOLAH'!T61)</f>
        <v/>
      </c>
      <c r="AX62" s="105" t="str">
        <f t="shared" si="8"/>
        <v xml:space="preserve">  </v>
      </c>
      <c r="AY62" s="66"/>
    </row>
    <row r="63" spans="1:51" ht="15.75" customHeight="1" x14ac:dyDescent="0.25">
      <c r="A63" s="90" t="str">
        <f>IF(BIODATA!A61="","", BIODATA!A61)</f>
        <v/>
      </c>
      <c r="B63" s="88" t="str">
        <f>IF(BIODATA!C61="","", BIODATA!C61)</f>
        <v/>
      </c>
      <c r="C63" s="88" t="str">
        <f>IF(BIODATA!D61="","", BIODATA!D61)</f>
        <v/>
      </c>
      <c r="D63" s="107" t="str">
        <f>IF(BIODATA!E61="","", BIODATA!E61)</f>
        <v/>
      </c>
      <c r="E63" s="88" t="str">
        <f>IF(BIODATA!H61="","", BIODATA!H61)</f>
        <v/>
      </c>
      <c r="F63" s="89" t="str">
        <f>IF('I NILAI UN'!E63="","",'I NILAI UN'!E63)</f>
        <v/>
      </c>
      <c r="G63" s="89" t="str">
        <f>IF('I NILAI UN'!F63="","",'I NILAI UN'!F63)</f>
        <v/>
      </c>
      <c r="H63" s="89" t="str">
        <f>IF('I NILAI UN'!G63="","",'I NILAI UN'!G63)</f>
        <v/>
      </c>
      <c r="I63" s="89" t="str">
        <f>IF('I NILAI UN'!H63="","",'I NILAI UN'!H63)</f>
        <v/>
      </c>
      <c r="J63" s="89">
        <f t="shared" si="4"/>
        <v>0</v>
      </c>
      <c r="K63" s="108" t="str">
        <f t="shared" si="7"/>
        <v/>
      </c>
      <c r="L63" s="108" t="str">
        <f t="shared" si="0"/>
        <v/>
      </c>
      <c r="M63" s="108" t="str">
        <f t="shared" si="1"/>
        <v/>
      </c>
      <c r="N63" s="108" t="str">
        <f t="shared" si="2"/>
        <v/>
      </c>
      <c r="O63" s="91" t="str">
        <f>Aa!K65</f>
        <v xml:space="preserve">  </v>
      </c>
      <c r="P63" s="91" t="str">
        <f>Ab!K66</f>
        <v xml:space="preserve">  </v>
      </c>
      <c r="Q63" s="91" t="str">
        <f>Ac!K66</f>
        <v xml:space="preserve">  </v>
      </c>
      <c r="R63" s="91" t="str">
        <f>Ad!K66</f>
        <v xml:space="preserve">  </v>
      </c>
      <c r="S63" s="91" t="str">
        <f>'A2'!K66</f>
        <v xml:space="preserve">  </v>
      </c>
      <c r="T63" s="91" t="str">
        <f>'A3'!K66</f>
        <v xml:space="preserve">  </v>
      </c>
      <c r="U63" s="91" t="str">
        <f>'A4'!K66</f>
        <v xml:space="preserve">  </v>
      </c>
      <c r="V63" s="91" t="str">
        <f>'A5'!K66</f>
        <v xml:space="preserve">  </v>
      </c>
      <c r="W63" s="91" t="str">
        <f>'A6'!K66</f>
        <v xml:space="preserve">  </v>
      </c>
      <c r="X63" s="91" t="str">
        <f>'A7'!K66</f>
        <v xml:space="preserve">  </v>
      </c>
      <c r="Y63" s="91" t="str">
        <f>'B1'!K66</f>
        <v xml:space="preserve">  </v>
      </c>
      <c r="Z63" s="91" t="str">
        <f>'B2'!K66</f>
        <v xml:space="preserve">  </v>
      </c>
      <c r="AA63" s="91" t="str">
        <f>'B3'!K66</f>
        <v xml:space="preserve">  </v>
      </c>
      <c r="AB63" s="91" t="str">
        <f>'C1'!K66</f>
        <v xml:space="preserve">  </v>
      </c>
      <c r="AC63" s="91" t="str">
        <f>'C2'!K66</f>
        <v xml:space="preserve">  </v>
      </c>
      <c r="AD63" s="91" t="str">
        <f>'C3'!K66</f>
        <v xml:space="preserve">  </v>
      </c>
      <c r="AE63" s="91" t="str">
        <f>'C4'!K66</f>
        <v xml:space="preserve">  </v>
      </c>
      <c r="AF63" s="101" t="str">
        <f t="shared" si="6"/>
        <v xml:space="preserve">  </v>
      </c>
      <c r="AG63" s="104" t="str">
        <f>IF('I NILAI SEKOLAH'!D62="","", 'I NILAI SEKOLAH'!D62)</f>
        <v/>
      </c>
      <c r="AH63" s="104" t="str">
        <f>IF('I NILAI SEKOLAH'!E62="","", 'I NILAI SEKOLAH'!E62)</f>
        <v/>
      </c>
      <c r="AI63" s="104" t="str">
        <f>IF('I NILAI SEKOLAH'!F62="","", 'I NILAI SEKOLAH'!F62)</f>
        <v/>
      </c>
      <c r="AJ63" s="104" t="str">
        <f>IF('I NILAI SEKOLAH'!G62="","", 'I NILAI SEKOLAH'!G62)</f>
        <v/>
      </c>
      <c r="AK63" s="104" t="str">
        <f>IF('I NILAI SEKOLAH'!H62="","", 'I NILAI SEKOLAH'!H62)</f>
        <v/>
      </c>
      <c r="AL63" s="104" t="str">
        <f>IF('I NILAI SEKOLAH'!I62="","", 'I NILAI SEKOLAH'!I62)</f>
        <v/>
      </c>
      <c r="AM63" s="104" t="str">
        <f>IF('I NILAI SEKOLAH'!J62="","", 'I NILAI SEKOLAH'!J62)</f>
        <v/>
      </c>
      <c r="AN63" s="104" t="str">
        <f>IF('I NILAI SEKOLAH'!K62="","", 'I NILAI SEKOLAH'!K62)</f>
        <v/>
      </c>
      <c r="AO63" s="104" t="str">
        <f>IF('I NILAI SEKOLAH'!L62="","", 'I NILAI SEKOLAH'!L62)</f>
        <v/>
      </c>
      <c r="AP63" s="104" t="str">
        <f>IF('I NILAI SEKOLAH'!M62="","", 'I NILAI SEKOLAH'!M62)</f>
        <v/>
      </c>
      <c r="AQ63" s="104" t="str">
        <f>IF('I NILAI SEKOLAH'!N62="","", 'I NILAI SEKOLAH'!N62)</f>
        <v/>
      </c>
      <c r="AR63" s="104" t="str">
        <f>IF('I NILAI SEKOLAH'!O62="","", 'I NILAI SEKOLAH'!O62)</f>
        <v/>
      </c>
      <c r="AS63" s="104" t="str">
        <f>IF('I NILAI SEKOLAH'!P62="","", 'I NILAI SEKOLAH'!P62)</f>
        <v/>
      </c>
      <c r="AT63" s="104" t="str">
        <f>IF('I NILAI SEKOLAH'!Q62="","", 'I NILAI SEKOLAH'!Q62)</f>
        <v/>
      </c>
      <c r="AU63" s="104" t="str">
        <f>IF('I NILAI SEKOLAH'!R62="","", 'I NILAI SEKOLAH'!R62)</f>
        <v/>
      </c>
      <c r="AV63" s="104" t="str">
        <f>IF('I NILAI SEKOLAH'!S62="","", 'I NILAI SEKOLAH'!S62)</f>
        <v/>
      </c>
      <c r="AW63" s="104" t="str">
        <f>IF('I NILAI SEKOLAH'!T62="","", 'I NILAI SEKOLAH'!T62)</f>
        <v/>
      </c>
      <c r="AX63" s="105" t="str">
        <f t="shared" si="8"/>
        <v xml:space="preserve">  </v>
      </c>
      <c r="AY63" s="66"/>
    </row>
    <row r="64" spans="1:51" ht="15.75" customHeight="1" x14ac:dyDescent="0.25">
      <c r="A64" s="90" t="str">
        <f>IF(BIODATA!A62="","", BIODATA!A62)</f>
        <v/>
      </c>
      <c r="B64" s="88" t="str">
        <f>IF(BIODATA!C62="","", BIODATA!C62)</f>
        <v/>
      </c>
      <c r="C64" s="88" t="str">
        <f>IF(BIODATA!D62="","", BIODATA!D62)</f>
        <v/>
      </c>
      <c r="D64" s="107" t="str">
        <f>IF(BIODATA!E62="","", BIODATA!E62)</f>
        <v/>
      </c>
      <c r="E64" s="88" t="str">
        <f>IF(BIODATA!H62="","", BIODATA!H62)</f>
        <v/>
      </c>
      <c r="F64" s="89" t="str">
        <f>IF('I NILAI UN'!E64="","",'I NILAI UN'!E64)</f>
        <v/>
      </c>
      <c r="G64" s="89" t="str">
        <f>IF('I NILAI UN'!F64="","",'I NILAI UN'!F64)</f>
        <v/>
      </c>
      <c r="H64" s="89" t="str">
        <f>IF('I NILAI UN'!G64="","",'I NILAI UN'!G64)</f>
        <v/>
      </c>
      <c r="I64" s="89" t="str">
        <f>IF('I NILAI UN'!H64="","",'I NILAI UN'!H64)</f>
        <v/>
      </c>
      <c r="J64" s="89">
        <f t="shared" si="4"/>
        <v>0</v>
      </c>
      <c r="K64" s="108" t="str">
        <f t="shared" si="7"/>
        <v/>
      </c>
      <c r="L64" s="108" t="str">
        <f t="shared" si="0"/>
        <v/>
      </c>
      <c r="M64" s="108" t="str">
        <f t="shared" si="1"/>
        <v/>
      </c>
      <c r="N64" s="108" t="str">
        <f t="shared" si="2"/>
        <v/>
      </c>
      <c r="O64" s="91" t="str">
        <f>Aa!K66</f>
        <v xml:space="preserve">  </v>
      </c>
      <c r="P64" s="91" t="str">
        <f>Ab!K67</f>
        <v xml:space="preserve">  </v>
      </c>
      <c r="Q64" s="91" t="str">
        <f>Ac!K67</f>
        <v xml:space="preserve">  </v>
      </c>
      <c r="R64" s="91" t="str">
        <f>Ad!K67</f>
        <v xml:space="preserve">  </v>
      </c>
      <c r="S64" s="91" t="str">
        <f>'A2'!K67</f>
        <v xml:space="preserve">  </v>
      </c>
      <c r="T64" s="91" t="str">
        <f>'A3'!K67</f>
        <v xml:space="preserve">  </v>
      </c>
      <c r="U64" s="91" t="str">
        <f>'A4'!K67</f>
        <v xml:space="preserve">  </v>
      </c>
      <c r="V64" s="91" t="str">
        <f>'A5'!K67</f>
        <v xml:space="preserve">  </v>
      </c>
      <c r="W64" s="91" t="str">
        <f>'A6'!K67</f>
        <v xml:space="preserve">  </v>
      </c>
      <c r="X64" s="91" t="str">
        <f>'A7'!K67</f>
        <v xml:space="preserve">  </v>
      </c>
      <c r="Y64" s="91" t="str">
        <f>'B1'!K67</f>
        <v xml:space="preserve">  </v>
      </c>
      <c r="Z64" s="91" t="str">
        <f>'B2'!K67</f>
        <v xml:space="preserve">  </v>
      </c>
      <c r="AA64" s="91" t="str">
        <f>'B3'!K67</f>
        <v xml:space="preserve">  </v>
      </c>
      <c r="AB64" s="91" t="str">
        <f>'C1'!K67</f>
        <v xml:space="preserve">  </v>
      </c>
      <c r="AC64" s="91" t="str">
        <f>'C2'!K67</f>
        <v xml:space="preserve">  </v>
      </c>
      <c r="AD64" s="91" t="str">
        <f>'C3'!K67</f>
        <v xml:space="preserve">  </v>
      </c>
      <c r="AE64" s="91" t="str">
        <f>'C4'!K67</f>
        <v xml:space="preserve">  </v>
      </c>
      <c r="AF64" s="101" t="str">
        <f t="shared" si="6"/>
        <v xml:space="preserve">  </v>
      </c>
      <c r="AG64" s="104" t="str">
        <f>IF('I NILAI SEKOLAH'!D63="","", 'I NILAI SEKOLAH'!D63)</f>
        <v/>
      </c>
      <c r="AH64" s="104" t="str">
        <f>IF('I NILAI SEKOLAH'!E63="","", 'I NILAI SEKOLAH'!E63)</f>
        <v/>
      </c>
      <c r="AI64" s="104" t="str">
        <f>IF('I NILAI SEKOLAH'!F63="","", 'I NILAI SEKOLAH'!F63)</f>
        <v/>
      </c>
      <c r="AJ64" s="104" t="str">
        <f>IF('I NILAI SEKOLAH'!G63="","", 'I NILAI SEKOLAH'!G63)</f>
        <v/>
      </c>
      <c r="AK64" s="104" t="str">
        <f>IF('I NILAI SEKOLAH'!H63="","", 'I NILAI SEKOLAH'!H63)</f>
        <v/>
      </c>
      <c r="AL64" s="104" t="str">
        <f>IF('I NILAI SEKOLAH'!I63="","", 'I NILAI SEKOLAH'!I63)</f>
        <v/>
      </c>
      <c r="AM64" s="104" t="str">
        <f>IF('I NILAI SEKOLAH'!J63="","", 'I NILAI SEKOLAH'!J63)</f>
        <v/>
      </c>
      <c r="AN64" s="104" t="str">
        <f>IF('I NILAI SEKOLAH'!K63="","", 'I NILAI SEKOLAH'!K63)</f>
        <v/>
      </c>
      <c r="AO64" s="104" t="str">
        <f>IF('I NILAI SEKOLAH'!L63="","", 'I NILAI SEKOLAH'!L63)</f>
        <v/>
      </c>
      <c r="AP64" s="104" t="str">
        <f>IF('I NILAI SEKOLAH'!M63="","", 'I NILAI SEKOLAH'!M63)</f>
        <v/>
      </c>
      <c r="AQ64" s="104" t="str">
        <f>IF('I NILAI SEKOLAH'!N63="","", 'I NILAI SEKOLAH'!N63)</f>
        <v/>
      </c>
      <c r="AR64" s="104" t="str">
        <f>IF('I NILAI SEKOLAH'!O63="","", 'I NILAI SEKOLAH'!O63)</f>
        <v/>
      </c>
      <c r="AS64" s="104" t="str">
        <f>IF('I NILAI SEKOLAH'!P63="","", 'I NILAI SEKOLAH'!P63)</f>
        <v/>
      </c>
      <c r="AT64" s="104" t="str">
        <f>IF('I NILAI SEKOLAH'!Q63="","", 'I NILAI SEKOLAH'!Q63)</f>
        <v/>
      </c>
      <c r="AU64" s="104" t="str">
        <f>IF('I NILAI SEKOLAH'!R63="","", 'I NILAI SEKOLAH'!R63)</f>
        <v/>
      </c>
      <c r="AV64" s="104" t="str">
        <f>IF('I NILAI SEKOLAH'!S63="","", 'I NILAI SEKOLAH'!S63)</f>
        <v/>
      </c>
      <c r="AW64" s="104" t="str">
        <f>IF('I NILAI SEKOLAH'!T63="","", 'I NILAI SEKOLAH'!T63)</f>
        <v/>
      </c>
      <c r="AX64" s="105" t="str">
        <f t="shared" si="8"/>
        <v xml:space="preserve">  </v>
      </c>
      <c r="AY64" s="66"/>
    </row>
    <row r="65" spans="1:51" ht="15.75" customHeight="1" x14ac:dyDescent="0.25">
      <c r="A65" s="90" t="str">
        <f>IF(BIODATA!A63="","", BIODATA!A63)</f>
        <v/>
      </c>
      <c r="B65" s="88" t="str">
        <f>IF(BIODATA!C63="","", BIODATA!C63)</f>
        <v/>
      </c>
      <c r="C65" s="88" t="str">
        <f>IF(BIODATA!D63="","", BIODATA!D63)</f>
        <v/>
      </c>
      <c r="D65" s="107" t="str">
        <f>IF(BIODATA!E63="","", BIODATA!E63)</f>
        <v/>
      </c>
      <c r="E65" s="88" t="str">
        <f>IF(BIODATA!H63="","", BIODATA!H63)</f>
        <v/>
      </c>
      <c r="F65" s="89" t="str">
        <f>IF('I NILAI UN'!E65="","",'I NILAI UN'!E65)</f>
        <v/>
      </c>
      <c r="G65" s="89" t="str">
        <f>IF('I NILAI UN'!F65="","",'I NILAI UN'!F65)</f>
        <v/>
      </c>
      <c r="H65" s="89" t="str">
        <f>IF('I NILAI UN'!G65="","",'I NILAI UN'!G65)</f>
        <v/>
      </c>
      <c r="I65" s="89" t="str">
        <f>IF('I NILAI UN'!H65="","",'I NILAI UN'!H65)</f>
        <v/>
      </c>
      <c r="J65" s="89">
        <f t="shared" si="4"/>
        <v>0</v>
      </c>
      <c r="K65" s="108" t="str">
        <f t="shared" si="7"/>
        <v/>
      </c>
      <c r="L65" s="108" t="str">
        <f t="shared" si="0"/>
        <v/>
      </c>
      <c r="M65" s="108" t="str">
        <f t="shared" si="1"/>
        <v/>
      </c>
      <c r="N65" s="108" t="str">
        <f t="shared" si="2"/>
        <v/>
      </c>
      <c r="O65" s="91" t="str">
        <f>Aa!K67</f>
        <v xml:space="preserve">  </v>
      </c>
      <c r="P65" s="91" t="str">
        <f>Ab!K68</f>
        <v xml:space="preserve">  </v>
      </c>
      <c r="Q65" s="91" t="str">
        <f>Ac!K68</f>
        <v xml:space="preserve">  </v>
      </c>
      <c r="R65" s="91" t="str">
        <f>Ad!K68</f>
        <v xml:space="preserve">  </v>
      </c>
      <c r="S65" s="91" t="str">
        <f>'A2'!K68</f>
        <v xml:space="preserve">  </v>
      </c>
      <c r="T65" s="91" t="str">
        <f>'A3'!K68</f>
        <v xml:space="preserve">  </v>
      </c>
      <c r="U65" s="91" t="str">
        <f>'A4'!K68</f>
        <v xml:space="preserve">  </v>
      </c>
      <c r="V65" s="91" t="str">
        <f>'A5'!K68</f>
        <v xml:space="preserve">  </v>
      </c>
      <c r="W65" s="91" t="str">
        <f>'A6'!K68</f>
        <v xml:space="preserve">  </v>
      </c>
      <c r="X65" s="91" t="str">
        <f>'A7'!K68</f>
        <v xml:space="preserve">  </v>
      </c>
      <c r="Y65" s="91" t="str">
        <f>'B1'!K68</f>
        <v xml:space="preserve">  </v>
      </c>
      <c r="Z65" s="91" t="str">
        <f>'B2'!K68</f>
        <v xml:space="preserve">  </v>
      </c>
      <c r="AA65" s="91" t="str">
        <f>'B3'!K68</f>
        <v xml:space="preserve">  </v>
      </c>
      <c r="AB65" s="91" t="str">
        <f>'C1'!K68</f>
        <v xml:space="preserve">  </v>
      </c>
      <c r="AC65" s="91" t="str">
        <f>'C2'!K68</f>
        <v xml:space="preserve">  </v>
      </c>
      <c r="AD65" s="91" t="str">
        <f>'C3'!K68</f>
        <v xml:space="preserve">  </v>
      </c>
      <c r="AE65" s="91" t="str">
        <f>'C4'!K68</f>
        <v xml:space="preserve">  </v>
      </c>
      <c r="AF65" s="101" t="str">
        <f t="shared" si="6"/>
        <v xml:space="preserve">  </v>
      </c>
      <c r="AG65" s="104" t="str">
        <f>IF('I NILAI SEKOLAH'!D64="","", 'I NILAI SEKOLAH'!D64)</f>
        <v/>
      </c>
      <c r="AH65" s="104" t="str">
        <f>IF('I NILAI SEKOLAH'!E64="","", 'I NILAI SEKOLAH'!E64)</f>
        <v/>
      </c>
      <c r="AI65" s="104" t="str">
        <f>IF('I NILAI SEKOLAH'!F64="","", 'I NILAI SEKOLAH'!F64)</f>
        <v/>
      </c>
      <c r="AJ65" s="104" t="str">
        <f>IF('I NILAI SEKOLAH'!G64="","", 'I NILAI SEKOLAH'!G64)</f>
        <v/>
      </c>
      <c r="AK65" s="104" t="str">
        <f>IF('I NILAI SEKOLAH'!H64="","", 'I NILAI SEKOLAH'!H64)</f>
        <v/>
      </c>
      <c r="AL65" s="104" t="str">
        <f>IF('I NILAI SEKOLAH'!I64="","", 'I NILAI SEKOLAH'!I64)</f>
        <v/>
      </c>
      <c r="AM65" s="104" t="str">
        <f>IF('I NILAI SEKOLAH'!J64="","", 'I NILAI SEKOLAH'!J64)</f>
        <v/>
      </c>
      <c r="AN65" s="104" t="str">
        <f>IF('I NILAI SEKOLAH'!K64="","", 'I NILAI SEKOLAH'!K64)</f>
        <v/>
      </c>
      <c r="AO65" s="104" t="str">
        <f>IF('I NILAI SEKOLAH'!L64="","", 'I NILAI SEKOLAH'!L64)</f>
        <v/>
      </c>
      <c r="AP65" s="104" t="str">
        <f>IF('I NILAI SEKOLAH'!M64="","", 'I NILAI SEKOLAH'!M64)</f>
        <v/>
      </c>
      <c r="AQ65" s="104" t="str">
        <f>IF('I NILAI SEKOLAH'!N64="","", 'I NILAI SEKOLAH'!N64)</f>
        <v/>
      </c>
      <c r="AR65" s="104" t="str">
        <f>IF('I NILAI SEKOLAH'!O64="","", 'I NILAI SEKOLAH'!O64)</f>
        <v/>
      </c>
      <c r="AS65" s="104" t="str">
        <f>IF('I NILAI SEKOLAH'!P64="","", 'I NILAI SEKOLAH'!P64)</f>
        <v/>
      </c>
      <c r="AT65" s="104" t="str">
        <f>IF('I NILAI SEKOLAH'!Q64="","", 'I NILAI SEKOLAH'!Q64)</f>
        <v/>
      </c>
      <c r="AU65" s="104" t="str">
        <f>IF('I NILAI SEKOLAH'!R64="","", 'I NILAI SEKOLAH'!R64)</f>
        <v/>
      </c>
      <c r="AV65" s="104" t="str">
        <f>IF('I NILAI SEKOLAH'!S64="","", 'I NILAI SEKOLAH'!S64)</f>
        <v/>
      </c>
      <c r="AW65" s="104" t="str">
        <f>IF('I NILAI SEKOLAH'!T64="","", 'I NILAI SEKOLAH'!T64)</f>
        <v/>
      </c>
      <c r="AX65" s="105" t="str">
        <f t="shared" si="8"/>
        <v xml:space="preserve">  </v>
      </c>
      <c r="AY65" s="66"/>
    </row>
    <row r="66" spans="1:51" ht="15.75" customHeight="1" x14ac:dyDescent="0.25">
      <c r="A66" s="90" t="str">
        <f>IF(BIODATA!A64="","", BIODATA!A64)</f>
        <v/>
      </c>
      <c r="B66" s="88" t="str">
        <f>IF(BIODATA!C64="","", BIODATA!C64)</f>
        <v/>
      </c>
      <c r="C66" s="88" t="str">
        <f>IF(BIODATA!D64="","", BIODATA!D64)</f>
        <v/>
      </c>
      <c r="D66" s="107" t="str">
        <f>IF(BIODATA!E64="","", BIODATA!E64)</f>
        <v/>
      </c>
      <c r="E66" s="88" t="str">
        <f>IF(BIODATA!H64="","", BIODATA!H64)</f>
        <v/>
      </c>
      <c r="F66" s="89" t="str">
        <f>IF('I NILAI UN'!E66="","",'I NILAI UN'!E66)</f>
        <v/>
      </c>
      <c r="G66" s="89" t="str">
        <f>IF('I NILAI UN'!F66="","",'I NILAI UN'!F66)</f>
        <v/>
      </c>
      <c r="H66" s="89" t="str">
        <f>IF('I NILAI UN'!G66="","",'I NILAI UN'!G66)</f>
        <v/>
      </c>
      <c r="I66" s="89" t="str">
        <f>IF('I NILAI UN'!H66="","",'I NILAI UN'!H66)</f>
        <v/>
      </c>
      <c r="J66" s="89">
        <f t="shared" si="4"/>
        <v>0</v>
      </c>
      <c r="K66" s="108" t="str">
        <f t="shared" si="7"/>
        <v/>
      </c>
      <c r="L66" s="108" t="str">
        <f t="shared" si="0"/>
        <v/>
      </c>
      <c r="M66" s="108" t="str">
        <f t="shared" si="1"/>
        <v/>
      </c>
      <c r="N66" s="108" t="str">
        <f t="shared" si="2"/>
        <v/>
      </c>
      <c r="O66" s="91" t="str">
        <f>Aa!K68</f>
        <v xml:space="preserve">  </v>
      </c>
      <c r="P66" s="91" t="str">
        <f>Ab!K69</f>
        <v xml:space="preserve">  </v>
      </c>
      <c r="Q66" s="91" t="str">
        <f>Ac!K69</f>
        <v xml:space="preserve">  </v>
      </c>
      <c r="R66" s="91" t="str">
        <f>Ad!K69</f>
        <v xml:space="preserve">  </v>
      </c>
      <c r="S66" s="91" t="str">
        <f>'A2'!K69</f>
        <v xml:space="preserve">  </v>
      </c>
      <c r="T66" s="91" t="str">
        <f>'A3'!K69</f>
        <v xml:space="preserve">  </v>
      </c>
      <c r="U66" s="91" t="str">
        <f>'A4'!K69</f>
        <v xml:space="preserve">  </v>
      </c>
      <c r="V66" s="91" t="str">
        <f>'A5'!K69</f>
        <v xml:space="preserve">  </v>
      </c>
      <c r="W66" s="91" t="str">
        <f>'A6'!K69</f>
        <v xml:space="preserve">  </v>
      </c>
      <c r="X66" s="91" t="str">
        <f>'A7'!K69</f>
        <v xml:space="preserve">  </v>
      </c>
      <c r="Y66" s="91" t="str">
        <f>'B1'!K69</f>
        <v xml:space="preserve">  </v>
      </c>
      <c r="Z66" s="91" t="str">
        <f>'B2'!K69</f>
        <v xml:space="preserve">  </v>
      </c>
      <c r="AA66" s="91" t="str">
        <f>'B3'!K69</f>
        <v xml:space="preserve">  </v>
      </c>
      <c r="AB66" s="91" t="str">
        <f>'C1'!K69</f>
        <v xml:space="preserve">  </v>
      </c>
      <c r="AC66" s="91" t="str">
        <f>'C2'!K69</f>
        <v xml:space="preserve">  </v>
      </c>
      <c r="AD66" s="91" t="str">
        <f>'C3'!K69</f>
        <v xml:space="preserve">  </v>
      </c>
      <c r="AE66" s="91" t="str">
        <f>'C4'!K69</f>
        <v xml:space="preserve">  </v>
      </c>
      <c r="AF66" s="101" t="str">
        <f t="shared" si="6"/>
        <v xml:space="preserve">  </v>
      </c>
      <c r="AG66" s="104" t="str">
        <f>IF('I NILAI SEKOLAH'!D65="","", 'I NILAI SEKOLAH'!D65)</f>
        <v/>
      </c>
      <c r="AH66" s="104" t="str">
        <f>IF('I NILAI SEKOLAH'!E65="","", 'I NILAI SEKOLAH'!E65)</f>
        <v/>
      </c>
      <c r="AI66" s="104" t="str">
        <f>IF('I NILAI SEKOLAH'!F65="","", 'I NILAI SEKOLAH'!F65)</f>
        <v/>
      </c>
      <c r="AJ66" s="104" t="str">
        <f>IF('I NILAI SEKOLAH'!G65="","", 'I NILAI SEKOLAH'!G65)</f>
        <v/>
      </c>
      <c r="AK66" s="104" t="str">
        <f>IF('I NILAI SEKOLAH'!H65="","", 'I NILAI SEKOLAH'!H65)</f>
        <v/>
      </c>
      <c r="AL66" s="104" t="str">
        <f>IF('I NILAI SEKOLAH'!I65="","", 'I NILAI SEKOLAH'!I65)</f>
        <v/>
      </c>
      <c r="AM66" s="104" t="str">
        <f>IF('I NILAI SEKOLAH'!J65="","", 'I NILAI SEKOLAH'!J65)</f>
        <v/>
      </c>
      <c r="AN66" s="104" t="str">
        <f>IF('I NILAI SEKOLAH'!K65="","", 'I NILAI SEKOLAH'!K65)</f>
        <v/>
      </c>
      <c r="AO66" s="104" t="str">
        <f>IF('I NILAI SEKOLAH'!L65="","", 'I NILAI SEKOLAH'!L65)</f>
        <v/>
      </c>
      <c r="AP66" s="104" t="str">
        <f>IF('I NILAI SEKOLAH'!M65="","", 'I NILAI SEKOLAH'!M65)</f>
        <v/>
      </c>
      <c r="AQ66" s="104" t="str">
        <f>IF('I NILAI SEKOLAH'!N65="","", 'I NILAI SEKOLAH'!N65)</f>
        <v/>
      </c>
      <c r="AR66" s="104" t="str">
        <f>IF('I NILAI SEKOLAH'!O65="","", 'I NILAI SEKOLAH'!O65)</f>
        <v/>
      </c>
      <c r="AS66" s="104" t="str">
        <f>IF('I NILAI SEKOLAH'!P65="","", 'I NILAI SEKOLAH'!P65)</f>
        <v/>
      </c>
      <c r="AT66" s="104" t="str">
        <f>IF('I NILAI SEKOLAH'!Q65="","", 'I NILAI SEKOLAH'!Q65)</f>
        <v/>
      </c>
      <c r="AU66" s="104" t="str">
        <f>IF('I NILAI SEKOLAH'!R65="","", 'I NILAI SEKOLAH'!R65)</f>
        <v/>
      </c>
      <c r="AV66" s="104" t="str">
        <f>IF('I NILAI SEKOLAH'!S65="","", 'I NILAI SEKOLAH'!S65)</f>
        <v/>
      </c>
      <c r="AW66" s="104" t="str">
        <f>IF('I NILAI SEKOLAH'!T65="","", 'I NILAI SEKOLAH'!T65)</f>
        <v/>
      </c>
      <c r="AX66" s="105" t="str">
        <f t="shared" si="8"/>
        <v xml:space="preserve">  </v>
      </c>
      <c r="AY66" s="66"/>
    </row>
    <row r="67" spans="1:51" ht="15.75" customHeight="1" x14ac:dyDescent="0.25">
      <c r="A67" s="90" t="str">
        <f>IF(BIODATA!A65="","", BIODATA!A65)</f>
        <v/>
      </c>
      <c r="B67" s="88" t="str">
        <f>IF(BIODATA!C65="","", BIODATA!C65)</f>
        <v/>
      </c>
      <c r="C67" s="88" t="str">
        <f>IF(BIODATA!D65="","", BIODATA!D65)</f>
        <v/>
      </c>
      <c r="D67" s="107" t="str">
        <f>IF(BIODATA!E65="","", BIODATA!E65)</f>
        <v/>
      </c>
      <c r="E67" s="88" t="str">
        <f>IF(BIODATA!H65="","", BIODATA!H65)</f>
        <v/>
      </c>
      <c r="F67" s="89" t="str">
        <f>IF('I NILAI UN'!E67="","",'I NILAI UN'!E67)</f>
        <v/>
      </c>
      <c r="G67" s="89" t="str">
        <f>IF('I NILAI UN'!F67="","",'I NILAI UN'!F67)</f>
        <v/>
      </c>
      <c r="H67" s="89" t="str">
        <f>IF('I NILAI UN'!G67="","",'I NILAI UN'!G67)</f>
        <v/>
      </c>
      <c r="I67" s="89" t="str">
        <f>IF('I NILAI UN'!H67="","",'I NILAI UN'!H67)</f>
        <v/>
      </c>
      <c r="J67" s="89">
        <f t="shared" si="4"/>
        <v>0</v>
      </c>
      <c r="K67" s="108" t="str">
        <f t="shared" si="7"/>
        <v/>
      </c>
      <c r="L67" s="108" t="str">
        <f t="shared" si="0"/>
        <v/>
      </c>
      <c r="M67" s="108" t="str">
        <f t="shared" si="1"/>
        <v/>
      </c>
      <c r="N67" s="108" t="str">
        <f t="shared" si="2"/>
        <v/>
      </c>
      <c r="O67" s="91" t="str">
        <f>Aa!K69</f>
        <v xml:space="preserve">  </v>
      </c>
      <c r="P67" s="91" t="str">
        <f>Ab!K70</f>
        <v xml:space="preserve">  </v>
      </c>
      <c r="Q67" s="91" t="str">
        <f>Ac!K70</f>
        <v xml:space="preserve">  </v>
      </c>
      <c r="R67" s="91" t="str">
        <f>Ad!K70</f>
        <v xml:space="preserve">  </v>
      </c>
      <c r="S67" s="91" t="str">
        <f>'A2'!K70</f>
        <v xml:space="preserve">  </v>
      </c>
      <c r="T67" s="91" t="str">
        <f>'A3'!K70</f>
        <v xml:space="preserve">  </v>
      </c>
      <c r="U67" s="91" t="str">
        <f>'A4'!K70</f>
        <v xml:space="preserve">  </v>
      </c>
      <c r="V67" s="91" t="str">
        <f>'A5'!K70</f>
        <v xml:space="preserve">  </v>
      </c>
      <c r="W67" s="91" t="str">
        <f>'A6'!K70</f>
        <v xml:space="preserve">  </v>
      </c>
      <c r="X67" s="91" t="str">
        <f>'A7'!K70</f>
        <v xml:space="preserve">  </v>
      </c>
      <c r="Y67" s="91" t="str">
        <f>'B1'!K70</f>
        <v xml:space="preserve">  </v>
      </c>
      <c r="Z67" s="91" t="str">
        <f>'B2'!K70</f>
        <v xml:space="preserve">  </v>
      </c>
      <c r="AA67" s="91" t="str">
        <f>'B3'!K70</f>
        <v xml:space="preserve">  </v>
      </c>
      <c r="AB67" s="91" t="str">
        <f>'C1'!K70</f>
        <v xml:space="preserve">  </v>
      </c>
      <c r="AC67" s="91" t="str">
        <f>'C2'!K70</f>
        <v xml:space="preserve">  </v>
      </c>
      <c r="AD67" s="91" t="str">
        <f>'C3'!K70</f>
        <v xml:space="preserve">  </v>
      </c>
      <c r="AE67" s="91" t="str">
        <f>'C4'!K70</f>
        <v xml:space="preserve">  </v>
      </c>
      <c r="AF67" s="101" t="str">
        <f t="shared" si="6"/>
        <v xml:space="preserve">  </v>
      </c>
      <c r="AG67" s="104" t="str">
        <f>IF('I NILAI SEKOLAH'!D66="","", 'I NILAI SEKOLAH'!D66)</f>
        <v/>
      </c>
      <c r="AH67" s="104" t="str">
        <f>IF('I NILAI SEKOLAH'!E66="","", 'I NILAI SEKOLAH'!E66)</f>
        <v/>
      </c>
      <c r="AI67" s="104" t="str">
        <f>IF('I NILAI SEKOLAH'!F66="","", 'I NILAI SEKOLAH'!F66)</f>
        <v/>
      </c>
      <c r="AJ67" s="104" t="str">
        <f>IF('I NILAI SEKOLAH'!G66="","", 'I NILAI SEKOLAH'!G66)</f>
        <v/>
      </c>
      <c r="AK67" s="104" t="str">
        <f>IF('I NILAI SEKOLAH'!H66="","", 'I NILAI SEKOLAH'!H66)</f>
        <v/>
      </c>
      <c r="AL67" s="104" t="str">
        <f>IF('I NILAI SEKOLAH'!I66="","", 'I NILAI SEKOLAH'!I66)</f>
        <v/>
      </c>
      <c r="AM67" s="104" t="str">
        <f>IF('I NILAI SEKOLAH'!J66="","", 'I NILAI SEKOLAH'!J66)</f>
        <v/>
      </c>
      <c r="AN67" s="104" t="str">
        <f>IF('I NILAI SEKOLAH'!K66="","", 'I NILAI SEKOLAH'!K66)</f>
        <v/>
      </c>
      <c r="AO67" s="104" t="str">
        <f>IF('I NILAI SEKOLAH'!L66="","", 'I NILAI SEKOLAH'!L66)</f>
        <v/>
      </c>
      <c r="AP67" s="104" t="str">
        <f>IF('I NILAI SEKOLAH'!M66="","", 'I NILAI SEKOLAH'!M66)</f>
        <v/>
      </c>
      <c r="AQ67" s="104" t="str">
        <f>IF('I NILAI SEKOLAH'!N66="","", 'I NILAI SEKOLAH'!N66)</f>
        <v/>
      </c>
      <c r="AR67" s="104" t="str">
        <f>IF('I NILAI SEKOLAH'!O66="","", 'I NILAI SEKOLAH'!O66)</f>
        <v/>
      </c>
      <c r="AS67" s="104" t="str">
        <f>IF('I NILAI SEKOLAH'!P66="","", 'I NILAI SEKOLAH'!P66)</f>
        <v/>
      </c>
      <c r="AT67" s="104" t="str">
        <f>IF('I NILAI SEKOLAH'!Q66="","", 'I NILAI SEKOLAH'!Q66)</f>
        <v/>
      </c>
      <c r="AU67" s="104" t="str">
        <f>IF('I NILAI SEKOLAH'!R66="","", 'I NILAI SEKOLAH'!R66)</f>
        <v/>
      </c>
      <c r="AV67" s="104" t="str">
        <f>IF('I NILAI SEKOLAH'!S66="","", 'I NILAI SEKOLAH'!S66)</f>
        <v/>
      </c>
      <c r="AW67" s="104" t="str">
        <f>IF('I NILAI SEKOLAH'!T66="","", 'I NILAI SEKOLAH'!T66)</f>
        <v/>
      </c>
      <c r="AX67" s="105" t="str">
        <f t="shared" si="8"/>
        <v xml:space="preserve">  </v>
      </c>
      <c r="AY67" s="66"/>
    </row>
    <row r="68" spans="1:51" ht="15.75" customHeight="1" x14ac:dyDescent="0.25">
      <c r="A68" s="90" t="str">
        <f>IF(BIODATA!A66="","", BIODATA!A66)</f>
        <v/>
      </c>
      <c r="B68" s="88" t="str">
        <f>IF(BIODATA!C66="","", BIODATA!C66)</f>
        <v/>
      </c>
      <c r="C68" s="88" t="str">
        <f>IF(BIODATA!D66="","", BIODATA!D66)</f>
        <v/>
      </c>
      <c r="D68" s="107" t="str">
        <f>IF(BIODATA!E66="","", BIODATA!E66)</f>
        <v/>
      </c>
      <c r="E68" s="88" t="str">
        <f>IF(BIODATA!H66="","", BIODATA!H66)</f>
        <v/>
      </c>
      <c r="F68" s="89" t="str">
        <f>IF('I NILAI UN'!E68="","",'I NILAI UN'!E68)</f>
        <v/>
      </c>
      <c r="G68" s="89" t="str">
        <f>IF('I NILAI UN'!F68="","",'I NILAI UN'!F68)</f>
        <v/>
      </c>
      <c r="H68" s="89" t="str">
        <f>IF('I NILAI UN'!G68="","",'I NILAI UN'!G68)</f>
        <v/>
      </c>
      <c r="I68" s="89" t="str">
        <f>IF('I NILAI UN'!H68="","",'I NILAI UN'!H68)</f>
        <v/>
      </c>
      <c r="J68" s="89">
        <f t="shared" si="4"/>
        <v>0</v>
      </c>
      <c r="K68" s="108" t="str">
        <f t="shared" si="7"/>
        <v/>
      </c>
      <c r="L68" s="108" t="str">
        <f t="shared" si="0"/>
        <v/>
      </c>
      <c r="M68" s="108" t="str">
        <f t="shared" si="1"/>
        <v/>
      </c>
      <c r="N68" s="108" t="str">
        <f t="shared" si="2"/>
        <v/>
      </c>
      <c r="O68" s="91" t="str">
        <f>Aa!K70</f>
        <v xml:space="preserve">  </v>
      </c>
      <c r="P68" s="91" t="str">
        <f>Ab!K71</f>
        <v xml:space="preserve">  </v>
      </c>
      <c r="Q68" s="91" t="str">
        <f>Ac!K71</f>
        <v xml:space="preserve">  </v>
      </c>
      <c r="R68" s="91" t="str">
        <f>Ad!K71</f>
        <v xml:space="preserve">  </v>
      </c>
      <c r="S68" s="91" t="str">
        <f>'A2'!K71</f>
        <v xml:space="preserve">  </v>
      </c>
      <c r="T68" s="91" t="str">
        <f>'A3'!K71</f>
        <v xml:space="preserve">  </v>
      </c>
      <c r="U68" s="91" t="str">
        <f>'A4'!K71</f>
        <v xml:space="preserve">  </v>
      </c>
      <c r="V68" s="91" t="str">
        <f>'A5'!K71</f>
        <v xml:space="preserve">  </v>
      </c>
      <c r="W68" s="91" t="str">
        <f>'A6'!K71</f>
        <v xml:space="preserve">  </v>
      </c>
      <c r="X68" s="91" t="str">
        <f>'A7'!K71</f>
        <v xml:space="preserve">  </v>
      </c>
      <c r="Y68" s="91" t="str">
        <f>'B1'!K71</f>
        <v xml:space="preserve">  </v>
      </c>
      <c r="Z68" s="91" t="str">
        <f>'B2'!K71</f>
        <v xml:space="preserve">  </v>
      </c>
      <c r="AA68" s="91" t="str">
        <f>'B3'!K71</f>
        <v xml:space="preserve">  </v>
      </c>
      <c r="AB68" s="91" t="str">
        <f>'C1'!K71</f>
        <v xml:space="preserve">  </v>
      </c>
      <c r="AC68" s="91" t="str">
        <f>'C2'!K71</f>
        <v xml:space="preserve">  </v>
      </c>
      <c r="AD68" s="91" t="str">
        <f>'C3'!K71</f>
        <v xml:space="preserve">  </v>
      </c>
      <c r="AE68" s="91" t="str">
        <f>'C4'!K71</f>
        <v xml:space="preserve">  </v>
      </c>
      <c r="AF68" s="101" t="str">
        <f t="shared" si="6"/>
        <v xml:space="preserve">  </v>
      </c>
      <c r="AG68" s="104" t="str">
        <f>IF('I NILAI SEKOLAH'!D67="","", 'I NILAI SEKOLAH'!D67)</f>
        <v/>
      </c>
      <c r="AH68" s="104" t="str">
        <f>IF('I NILAI SEKOLAH'!E67="","", 'I NILAI SEKOLAH'!E67)</f>
        <v/>
      </c>
      <c r="AI68" s="104" t="str">
        <f>IF('I NILAI SEKOLAH'!F67="","", 'I NILAI SEKOLAH'!F67)</f>
        <v/>
      </c>
      <c r="AJ68" s="104" t="str">
        <f>IF('I NILAI SEKOLAH'!G67="","", 'I NILAI SEKOLAH'!G67)</f>
        <v/>
      </c>
      <c r="AK68" s="104" t="str">
        <f>IF('I NILAI SEKOLAH'!H67="","", 'I NILAI SEKOLAH'!H67)</f>
        <v/>
      </c>
      <c r="AL68" s="104" t="str">
        <f>IF('I NILAI SEKOLAH'!I67="","", 'I NILAI SEKOLAH'!I67)</f>
        <v/>
      </c>
      <c r="AM68" s="104" t="str">
        <f>IF('I NILAI SEKOLAH'!J67="","", 'I NILAI SEKOLAH'!J67)</f>
        <v/>
      </c>
      <c r="AN68" s="104" t="str">
        <f>IF('I NILAI SEKOLAH'!K67="","", 'I NILAI SEKOLAH'!K67)</f>
        <v/>
      </c>
      <c r="AO68" s="104" t="str">
        <f>IF('I NILAI SEKOLAH'!L67="","", 'I NILAI SEKOLAH'!L67)</f>
        <v/>
      </c>
      <c r="AP68" s="104" t="str">
        <f>IF('I NILAI SEKOLAH'!M67="","", 'I NILAI SEKOLAH'!M67)</f>
        <v/>
      </c>
      <c r="AQ68" s="104" t="str">
        <f>IF('I NILAI SEKOLAH'!N67="","", 'I NILAI SEKOLAH'!N67)</f>
        <v/>
      </c>
      <c r="AR68" s="104" t="str">
        <f>IF('I NILAI SEKOLAH'!O67="","", 'I NILAI SEKOLAH'!O67)</f>
        <v/>
      </c>
      <c r="AS68" s="104" t="str">
        <f>IF('I NILAI SEKOLAH'!P67="","", 'I NILAI SEKOLAH'!P67)</f>
        <v/>
      </c>
      <c r="AT68" s="104" t="str">
        <f>IF('I NILAI SEKOLAH'!Q67="","", 'I NILAI SEKOLAH'!Q67)</f>
        <v/>
      </c>
      <c r="AU68" s="104" t="str">
        <f>IF('I NILAI SEKOLAH'!R67="","", 'I NILAI SEKOLAH'!R67)</f>
        <v/>
      </c>
      <c r="AV68" s="104" t="str">
        <f>IF('I NILAI SEKOLAH'!S67="","", 'I NILAI SEKOLAH'!S67)</f>
        <v/>
      </c>
      <c r="AW68" s="104" t="str">
        <f>IF('I NILAI SEKOLAH'!T67="","", 'I NILAI SEKOLAH'!T67)</f>
        <v/>
      </c>
      <c r="AX68" s="105" t="str">
        <f t="shared" si="8"/>
        <v xml:space="preserve">  </v>
      </c>
      <c r="AY68" s="66"/>
    </row>
    <row r="69" spans="1:51" ht="15.75" customHeight="1" x14ac:dyDescent="0.25">
      <c r="A69" s="90" t="str">
        <f>IF(BIODATA!A67="","", BIODATA!A67)</f>
        <v/>
      </c>
      <c r="B69" s="88" t="str">
        <f>IF(BIODATA!C67="","", BIODATA!C67)</f>
        <v/>
      </c>
      <c r="C69" s="88" t="str">
        <f>IF(BIODATA!D67="","", BIODATA!D67)</f>
        <v/>
      </c>
      <c r="D69" s="107" t="str">
        <f>IF(BIODATA!E67="","", BIODATA!E67)</f>
        <v/>
      </c>
      <c r="E69" s="88" t="str">
        <f>IF(BIODATA!H67="","", BIODATA!H67)</f>
        <v/>
      </c>
      <c r="F69" s="89" t="str">
        <f>IF('I NILAI UN'!E69="","",'I NILAI UN'!E69)</f>
        <v/>
      </c>
      <c r="G69" s="89" t="str">
        <f>IF('I NILAI UN'!F69="","",'I NILAI UN'!F69)</f>
        <v/>
      </c>
      <c r="H69" s="89" t="str">
        <f>IF('I NILAI UN'!G69="","",'I NILAI UN'!G69)</f>
        <v/>
      </c>
      <c r="I69" s="89" t="str">
        <f>IF('I NILAI UN'!H69="","",'I NILAI UN'!H69)</f>
        <v/>
      </c>
      <c r="J69" s="89">
        <f t="shared" si="4"/>
        <v>0</v>
      </c>
      <c r="K69" s="108" t="str">
        <f t="shared" si="7"/>
        <v/>
      </c>
      <c r="L69" s="108" t="str">
        <f t="shared" si="0"/>
        <v/>
      </c>
      <c r="M69" s="108" t="str">
        <f t="shared" si="1"/>
        <v/>
      </c>
      <c r="N69" s="108" t="str">
        <f t="shared" si="2"/>
        <v/>
      </c>
      <c r="O69" s="91" t="str">
        <f>Aa!K71</f>
        <v xml:space="preserve">  </v>
      </c>
      <c r="P69" s="91" t="str">
        <f>Ab!K72</f>
        <v xml:space="preserve">  </v>
      </c>
      <c r="Q69" s="91" t="str">
        <f>Ac!K72</f>
        <v xml:space="preserve">  </v>
      </c>
      <c r="R69" s="91" t="str">
        <f>Ad!K72</f>
        <v xml:space="preserve">  </v>
      </c>
      <c r="S69" s="91" t="str">
        <f>'A2'!K72</f>
        <v xml:space="preserve">  </v>
      </c>
      <c r="T69" s="91" t="str">
        <f>'A3'!K72</f>
        <v xml:space="preserve">  </v>
      </c>
      <c r="U69" s="91" t="str">
        <f>'A4'!K72</f>
        <v xml:space="preserve">  </v>
      </c>
      <c r="V69" s="91" t="str">
        <f>'A5'!K72</f>
        <v xml:space="preserve">  </v>
      </c>
      <c r="W69" s="91" t="str">
        <f>'A6'!K72</f>
        <v xml:space="preserve">  </v>
      </c>
      <c r="X69" s="91" t="str">
        <f>'A7'!K72</f>
        <v xml:space="preserve">  </v>
      </c>
      <c r="Y69" s="91" t="str">
        <f>'B1'!K72</f>
        <v xml:space="preserve">  </v>
      </c>
      <c r="Z69" s="91" t="str">
        <f>'B2'!K72</f>
        <v xml:space="preserve">  </v>
      </c>
      <c r="AA69" s="91" t="str">
        <f>'B3'!K72</f>
        <v xml:space="preserve">  </v>
      </c>
      <c r="AB69" s="91" t="str">
        <f>'C1'!K72</f>
        <v xml:space="preserve">  </v>
      </c>
      <c r="AC69" s="91" t="str">
        <f>'C2'!K72</f>
        <v xml:space="preserve">  </v>
      </c>
      <c r="AD69" s="91" t="str">
        <f>'C3'!K72</f>
        <v xml:space="preserve">  </v>
      </c>
      <c r="AE69" s="91" t="str">
        <f>'C4'!K72</f>
        <v xml:space="preserve">  </v>
      </c>
      <c r="AF69" s="101" t="str">
        <f t="shared" si="6"/>
        <v xml:space="preserve">  </v>
      </c>
      <c r="AG69" s="104" t="str">
        <f>IF('I NILAI SEKOLAH'!D68="","", 'I NILAI SEKOLAH'!D68)</f>
        <v/>
      </c>
      <c r="AH69" s="104" t="str">
        <f>IF('I NILAI SEKOLAH'!E68="","", 'I NILAI SEKOLAH'!E68)</f>
        <v/>
      </c>
      <c r="AI69" s="104" t="str">
        <f>IF('I NILAI SEKOLAH'!F68="","", 'I NILAI SEKOLAH'!F68)</f>
        <v/>
      </c>
      <c r="AJ69" s="104" t="str">
        <f>IF('I NILAI SEKOLAH'!G68="","", 'I NILAI SEKOLAH'!G68)</f>
        <v/>
      </c>
      <c r="AK69" s="104" t="str">
        <f>IF('I NILAI SEKOLAH'!H68="","", 'I NILAI SEKOLAH'!H68)</f>
        <v/>
      </c>
      <c r="AL69" s="104" t="str">
        <f>IF('I NILAI SEKOLAH'!I68="","", 'I NILAI SEKOLAH'!I68)</f>
        <v/>
      </c>
      <c r="AM69" s="104" t="str">
        <f>IF('I NILAI SEKOLAH'!J68="","", 'I NILAI SEKOLAH'!J68)</f>
        <v/>
      </c>
      <c r="AN69" s="104" t="str">
        <f>IF('I NILAI SEKOLAH'!K68="","", 'I NILAI SEKOLAH'!K68)</f>
        <v/>
      </c>
      <c r="AO69" s="104" t="str">
        <f>IF('I NILAI SEKOLAH'!L68="","", 'I NILAI SEKOLAH'!L68)</f>
        <v/>
      </c>
      <c r="AP69" s="104" t="str">
        <f>IF('I NILAI SEKOLAH'!M68="","", 'I NILAI SEKOLAH'!M68)</f>
        <v/>
      </c>
      <c r="AQ69" s="104" t="str">
        <f>IF('I NILAI SEKOLAH'!N68="","", 'I NILAI SEKOLAH'!N68)</f>
        <v/>
      </c>
      <c r="AR69" s="104" t="str">
        <f>IF('I NILAI SEKOLAH'!O68="","", 'I NILAI SEKOLAH'!O68)</f>
        <v/>
      </c>
      <c r="AS69" s="104" t="str">
        <f>IF('I NILAI SEKOLAH'!P68="","", 'I NILAI SEKOLAH'!P68)</f>
        <v/>
      </c>
      <c r="AT69" s="104" t="str">
        <f>IF('I NILAI SEKOLAH'!Q68="","", 'I NILAI SEKOLAH'!Q68)</f>
        <v/>
      </c>
      <c r="AU69" s="104" t="str">
        <f>IF('I NILAI SEKOLAH'!R68="","", 'I NILAI SEKOLAH'!R68)</f>
        <v/>
      </c>
      <c r="AV69" s="104" t="str">
        <f>IF('I NILAI SEKOLAH'!S68="","", 'I NILAI SEKOLAH'!S68)</f>
        <v/>
      </c>
      <c r="AW69" s="104" t="str">
        <f>IF('I NILAI SEKOLAH'!T68="","", 'I NILAI SEKOLAH'!T68)</f>
        <v/>
      </c>
      <c r="AX69" s="105" t="str">
        <f t="shared" si="8"/>
        <v xml:space="preserve">  </v>
      </c>
      <c r="AY69" s="66"/>
    </row>
    <row r="70" spans="1:51" ht="15.75" customHeight="1" x14ac:dyDescent="0.25">
      <c r="A70" s="90" t="str">
        <f>IF(BIODATA!A68="","", BIODATA!A68)</f>
        <v/>
      </c>
      <c r="B70" s="88" t="str">
        <f>IF(BIODATA!C68="","", BIODATA!C68)</f>
        <v/>
      </c>
      <c r="C70" s="88" t="str">
        <f>IF(BIODATA!D68="","", BIODATA!D68)</f>
        <v/>
      </c>
      <c r="D70" s="107" t="str">
        <f>IF(BIODATA!E68="","", BIODATA!E68)</f>
        <v/>
      </c>
      <c r="E70" s="88" t="str">
        <f>IF(BIODATA!H68="","", BIODATA!H68)</f>
        <v/>
      </c>
      <c r="F70" s="89" t="str">
        <f>IF('I NILAI UN'!E70="","",'I NILAI UN'!E70)</f>
        <v/>
      </c>
      <c r="G70" s="89" t="str">
        <f>IF('I NILAI UN'!F70="","",'I NILAI UN'!F70)</f>
        <v/>
      </c>
      <c r="H70" s="89" t="str">
        <f>IF('I NILAI UN'!G70="","",'I NILAI UN'!G70)</f>
        <v/>
      </c>
      <c r="I70" s="89" t="str">
        <f>IF('I NILAI UN'!H70="","",'I NILAI UN'!H70)</f>
        <v/>
      </c>
      <c r="J70" s="89">
        <f t="shared" si="4"/>
        <v>0</v>
      </c>
      <c r="K70" s="108" t="str">
        <f t="shared" si="7"/>
        <v/>
      </c>
      <c r="L70" s="108" t="str">
        <f t="shared" si="0"/>
        <v/>
      </c>
      <c r="M70" s="108" t="str">
        <f t="shared" si="1"/>
        <v/>
      </c>
      <c r="N70" s="108" t="str">
        <f t="shared" si="2"/>
        <v/>
      </c>
      <c r="O70" s="91" t="str">
        <f>Aa!K72</f>
        <v xml:space="preserve">  </v>
      </c>
      <c r="P70" s="91" t="str">
        <f>Ab!K73</f>
        <v xml:space="preserve">  </v>
      </c>
      <c r="Q70" s="91" t="str">
        <f>Ac!K73</f>
        <v xml:space="preserve">  </v>
      </c>
      <c r="R70" s="91" t="str">
        <f>Ad!K73</f>
        <v xml:space="preserve">  </v>
      </c>
      <c r="S70" s="91" t="str">
        <f>'A2'!K73</f>
        <v xml:space="preserve">  </v>
      </c>
      <c r="T70" s="91" t="str">
        <f>'A3'!K73</f>
        <v xml:space="preserve">  </v>
      </c>
      <c r="U70" s="91" t="str">
        <f>'A4'!K73</f>
        <v xml:space="preserve">  </v>
      </c>
      <c r="V70" s="91" t="str">
        <f>'A5'!K73</f>
        <v xml:space="preserve">  </v>
      </c>
      <c r="W70" s="91" t="str">
        <f>'A6'!K73</f>
        <v xml:space="preserve">  </v>
      </c>
      <c r="X70" s="91" t="str">
        <f>'A7'!K73</f>
        <v xml:space="preserve">  </v>
      </c>
      <c r="Y70" s="91" t="str">
        <f>'B1'!K73</f>
        <v xml:space="preserve">  </v>
      </c>
      <c r="Z70" s="91" t="str">
        <f>'B2'!K73</f>
        <v xml:space="preserve">  </v>
      </c>
      <c r="AA70" s="91" t="str">
        <f>'B3'!K73</f>
        <v xml:space="preserve">  </v>
      </c>
      <c r="AB70" s="91" t="str">
        <f>'C1'!K73</f>
        <v xml:space="preserve">  </v>
      </c>
      <c r="AC70" s="91" t="str">
        <f>'C2'!K73</f>
        <v xml:space="preserve">  </v>
      </c>
      <c r="AD70" s="91" t="str">
        <f>'C3'!K73</f>
        <v xml:space="preserve">  </v>
      </c>
      <c r="AE70" s="91" t="str">
        <f>'C4'!K73</f>
        <v xml:space="preserve">  </v>
      </c>
      <c r="AF70" s="101" t="str">
        <f t="shared" si="6"/>
        <v xml:space="preserve">  </v>
      </c>
      <c r="AG70" s="104" t="str">
        <f>IF('I NILAI SEKOLAH'!D69="","", 'I NILAI SEKOLAH'!D69)</f>
        <v/>
      </c>
      <c r="AH70" s="104" t="str">
        <f>IF('I NILAI SEKOLAH'!E69="","", 'I NILAI SEKOLAH'!E69)</f>
        <v/>
      </c>
      <c r="AI70" s="104" t="str">
        <f>IF('I NILAI SEKOLAH'!F69="","", 'I NILAI SEKOLAH'!F69)</f>
        <v/>
      </c>
      <c r="AJ70" s="104" t="str">
        <f>IF('I NILAI SEKOLAH'!G69="","", 'I NILAI SEKOLAH'!G69)</f>
        <v/>
      </c>
      <c r="AK70" s="104" t="str">
        <f>IF('I NILAI SEKOLAH'!H69="","", 'I NILAI SEKOLAH'!H69)</f>
        <v/>
      </c>
      <c r="AL70" s="104" t="str">
        <f>IF('I NILAI SEKOLAH'!I69="","", 'I NILAI SEKOLAH'!I69)</f>
        <v/>
      </c>
      <c r="AM70" s="104" t="str">
        <f>IF('I NILAI SEKOLAH'!J69="","", 'I NILAI SEKOLAH'!J69)</f>
        <v/>
      </c>
      <c r="AN70" s="104" t="str">
        <f>IF('I NILAI SEKOLAH'!K69="","", 'I NILAI SEKOLAH'!K69)</f>
        <v/>
      </c>
      <c r="AO70" s="104" t="str">
        <f>IF('I NILAI SEKOLAH'!L69="","", 'I NILAI SEKOLAH'!L69)</f>
        <v/>
      </c>
      <c r="AP70" s="104" t="str">
        <f>IF('I NILAI SEKOLAH'!M69="","", 'I NILAI SEKOLAH'!M69)</f>
        <v/>
      </c>
      <c r="AQ70" s="104" t="str">
        <f>IF('I NILAI SEKOLAH'!N69="","", 'I NILAI SEKOLAH'!N69)</f>
        <v/>
      </c>
      <c r="AR70" s="104" t="str">
        <f>IF('I NILAI SEKOLAH'!O69="","", 'I NILAI SEKOLAH'!O69)</f>
        <v/>
      </c>
      <c r="AS70" s="104" t="str">
        <f>IF('I NILAI SEKOLAH'!P69="","", 'I NILAI SEKOLAH'!P69)</f>
        <v/>
      </c>
      <c r="AT70" s="104" t="str">
        <f>IF('I NILAI SEKOLAH'!Q69="","", 'I NILAI SEKOLAH'!Q69)</f>
        <v/>
      </c>
      <c r="AU70" s="104" t="str">
        <f>IF('I NILAI SEKOLAH'!R69="","", 'I NILAI SEKOLAH'!R69)</f>
        <v/>
      </c>
      <c r="AV70" s="104" t="str">
        <f>IF('I NILAI SEKOLAH'!S69="","", 'I NILAI SEKOLAH'!S69)</f>
        <v/>
      </c>
      <c r="AW70" s="104" t="str">
        <f>IF('I NILAI SEKOLAH'!T69="","", 'I NILAI SEKOLAH'!T69)</f>
        <v/>
      </c>
      <c r="AX70" s="105" t="str">
        <f t="shared" si="8"/>
        <v xml:space="preserve">  </v>
      </c>
      <c r="AY70" s="66"/>
    </row>
    <row r="71" spans="1:51" ht="15.75" customHeight="1" x14ac:dyDescent="0.25">
      <c r="A71" s="90" t="str">
        <f>IF(BIODATA!A69="","", BIODATA!A69)</f>
        <v/>
      </c>
      <c r="B71" s="88" t="str">
        <f>IF(BIODATA!C69="","", BIODATA!C69)</f>
        <v/>
      </c>
      <c r="C71" s="88" t="str">
        <f>IF(BIODATA!D69="","", BIODATA!D69)</f>
        <v/>
      </c>
      <c r="D71" s="107" t="str">
        <f>IF(BIODATA!E69="","", BIODATA!E69)</f>
        <v/>
      </c>
      <c r="E71" s="88" t="str">
        <f>IF(BIODATA!H69="","", BIODATA!H69)</f>
        <v/>
      </c>
      <c r="F71" s="89" t="str">
        <f>IF('I NILAI UN'!E71="","",'I NILAI UN'!E71)</f>
        <v/>
      </c>
      <c r="G71" s="89" t="str">
        <f>IF('I NILAI UN'!F71="","",'I NILAI UN'!F71)</f>
        <v/>
      </c>
      <c r="H71" s="89" t="str">
        <f>IF('I NILAI UN'!G71="","",'I NILAI UN'!G71)</f>
        <v/>
      </c>
      <c r="I71" s="89" t="str">
        <f>IF('I NILAI UN'!H71="","",'I NILAI UN'!H71)</f>
        <v/>
      </c>
      <c r="J71" s="89">
        <f t="shared" si="4"/>
        <v>0</v>
      </c>
      <c r="K71" s="108" t="str">
        <f t="shared" si="7"/>
        <v/>
      </c>
      <c r="L71" s="108" t="str">
        <f t="shared" si="0"/>
        <v/>
      </c>
      <c r="M71" s="108" t="str">
        <f t="shared" si="1"/>
        <v/>
      </c>
      <c r="N71" s="108" t="str">
        <f t="shared" si="2"/>
        <v/>
      </c>
      <c r="O71" s="91" t="str">
        <f>Aa!K73</f>
        <v xml:space="preserve">  </v>
      </c>
      <c r="P71" s="91" t="str">
        <f>Ab!K74</f>
        <v xml:space="preserve">  </v>
      </c>
      <c r="Q71" s="91" t="str">
        <f>Ac!K74</f>
        <v xml:space="preserve">  </v>
      </c>
      <c r="R71" s="91" t="str">
        <f>Ad!K74</f>
        <v xml:space="preserve">  </v>
      </c>
      <c r="S71" s="91" t="str">
        <f>'A2'!K74</f>
        <v xml:space="preserve">  </v>
      </c>
      <c r="T71" s="91" t="str">
        <f>'A3'!K74</f>
        <v xml:space="preserve">  </v>
      </c>
      <c r="U71" s="91" t="str">
        <f>'A4'!K74</f>
        <v xml:space="preserve">  </v>
      </c>
      <c r="V71" s="91" t="str">
        <f>'A5'!K74</f>
        <v xml:space="preserve">  </v>
      </c>
      <c r="W71" s="91" t="str">
        <f>'A6'!K74</f>
        <v xml:space="preserve">  </v>
      </c>
      <c r="X71" s="91" t="str">
        <f>'A7'!K74</f>
        <v xml:space="preserve">  </v>
      </c>
      <c r="Y71" s="91" t="str">
        <f>'B1'!K74</f>
        <v xml:space="preserve">  </v>
      </c>
      <c r="Z71" s="91" t="str">
        <f>'B2'!K74</f>
        <v xml:space="preserve">  </v>
      </c>
      <c r="AA71" s="91" t="str">
        <f>'B3'!K74</f>
        <v xml:space="preserve">  </v>
      </c>
      <c r="AB71" s="91" t="str">
        <f>'C1'!K74</f>
        <v xml:space="preserve">  </v>
      </c>
      <c r="AC71" s="91" t="str">
        <f>'C2'!K74</f>
        <v xml:space="preserve">  </v>
      </c>
      <c r="AD71" s="91" t="str">
        <f>'C3'!K74</f>
        <v xml:space="preserve">  </v>
      </c>
      <c r="AE71" s="91" t="str">
        <f>'C4'!K74</f>
        <v xml:space="preserve">  </v>
      </c>
      <c r="AF71" s="101" t="str">
        <f t="shared" si="6"/>
        <v xml:space="preserve">  </v>
      </c>
      <c r="AG71" s="104" t="str">
        <f>IF('I NILAI SEKOLAH'!D70="","", 'I NILAI SEKOLAH'!D70)</f>
        <v/>
      </c>
      <c r="AH71" s="104" t="str">
        <f>IF('I NILAI SEKOLAH'!E70="","", 'I NILAI SEKOLAH'!E70)</f>
        <v/>
      </c>
      <c r="AI71" s="104" t="str">
        <f>IF('I NILAI SEKOLAH'!F70="","", 'I NILAI SEKOLAH'!F70)</f>
        <v/>
      </c>
      <c r="AJ71" s="104" t="str">
        <f>IF('I NILAI SEKOLAH'!G70="","", 'I NILAI SEKOLAH'!G70)</f>
        <v/>
      </c>
      <c r="AK71" s="104" t="str">
        <f>IF('I NILAI SEKOLAH'!H70="","", 'I NILAI SEKOLAH'!H70)</f>
        <v/>
      </c>
      <c r="AL71" s="104" t="str">
        <f>IF('I NILAI SEKOLAH'!I70="","", 'I NILAI SEKOLAH'!I70)</f>
        <v/>
      </c>
      <c r="AM71" s="104" t="str">
        <f>IF('I NILAI SEKOLAH'!J70="","", 'I NILAI SEKOLAH'!J70)</f>
        <v/>
      </c>
      <c r="AN71" s="104" t="str">
        <f>IF('I NILAI SEKOLAH'!K70="","", 'I NILAI SEKOLAH'!K70)</f>
        <v/>
      </c>
      <c r="AO71" s="104" t="str">
        <f>IF('I NILAI SEKOLAH'!L70="","", 'I NILAI SEKOLAH'!L70)</f>
        <v/>
      </c>
      <c r="AP71" s="104" t="str">
        <f>IF('I NILAI SEKOLAH'!M70="","", 'I NILAI SEKOLAH'!M70)</f>
        <v/>
      </c>
      <c r="AQ71" s="104" t="str">
        <f>IF('I NILAI SEKOLAH'!N70="","", 'I NILAI SEKOLAH'!N70)</f>
        <v/>
      </c>
      <c r="AR71" s="104" t="str">
        <f>IF('I NILAI SEKOLAH'!O70="","", 'I NILAI SEKOLAH'!O70)</f>
        <v/>
      </c>
      <c r="AS71" s="104" t="str">
        <f>IF('I NILAI SEKOLAH'!P70="","", 'I NILAI SEKOLAH'!P70)</f>
        <v/>
      </c>
      <c r="AT71" s="104" t="str">
        <f>IF('I NILAI SEKOLAH'!Q70="","", 'I NILAI SEKOLAH'!Q70)</f>
        <v/>
      </c>
      <c r="AU71" s="104" t="str">
        <f>IF('I NILAI SEKOLAH'!R70="","", 'I NILAI SEKOLAH'!R70)</f>
        <v/>
      </c>
      <c r="AV71" s="104" t="str">
        <f>IF('I NILAI SEKOLAH'!S70="","", 'I NILAI SEKOLAH'!S70)</f>
        <v/>
      </c>
      <c r="AW71" s="104" t="str">
        <f>IF('I NILAI SEKOLAH'!T70="","", 'I NILAI SEKOLAH'!T70)</f>
        <v/>
      </c>
      <c r="AX71" s="105" t="str">
        <f t="shared" si="8"/>
        <v xml:space="preserve">  </v>
      </c>
      <c r="AY71" s="66"/>
    </row>
    <row r="72" spans="1:51" ht="15.75" customHeight="1" x14ac:dyDescent="0.25">
      <c r="A72" s="90" t="str">
        <f>IF(BIODATA!A70="","", BIODATA!A70)</f>
        <v/>
      </c>
      <c r="B72" s="88" t="str">
        <f>IF(BIODATA!C70="","", BIODATA!C70)</f>
        <v/>
      </c>
      <c r="C72" s="88" t="str">
        <f>IF(BIODATA!D70="","", BIODATA!D70)</f>
        <v/>
      </c>
      <c r="D72" s="107" t="str">
        <f>IF(BIODATA!E70="","", BIODATA!E70)</f>
        <v/>
      </c>
      <c r="E72" s="88" t="str">
        <f>IF(BIODATA!H70="","", BIODATA!H70)</f>
        <v/>
      </c>
      <c r="F72" s="89" t="str">
        <f>IF('I NILAI UN'!E72="","",'I NILAI UN'!E72)</f>
        <v/>
      </c>
      <c r="G72" s="89" t="str">
        <f>IF('I NILAI UN'!F72="","",'I NILAI UN'!F72)</f>
        <v/>
      </c>
      <c r="H72" s="89" t="str">
        <f>IF('I NILAI UN'!G72="","",'I NILAI UN'!G72)</f>
        <v/>
      </c>
      <c r="I72" s="89" t="str">
        <f>IF('I NILAI UN'!H72="","",'I NILAI UN'!H72)</f>
        <v/>
      </c>
      <c r="J72" s="89">
        <f t="shared" si="4"/>
        <v>0</v>
      </c>
      <c r="K72" s="108" t="str">
        <f t="shared" si="7"/>
        <v/>
      </c>
      <c r="L72" s="108" t="str">
        <f t="shared" ref="L72:L135" si="9">IF(G72="","",IF(G72&gt;=85.1,"Sangat Baik",IF(G72&gt;=70.1,"Baik",IF(G72&gt;=55.1,"Cukup","Kurang"))))</f>
        <v/>
      </c>
      <c r="M72" s="108" t="str">
        <f t="shared" ref="M72:M135" si="10">IF(H72="","",IF(H72&gt;=85.1,"Sangat Baik",IF(H72&gt;=70.1,"Baik",IF(H72&gt;=55.1,"Cukup","Kurang"))))</f>
        <v/>
      </c>
      <c r="N72" s="108" t="str">
        <f t="shared" ref="N72:N135" si="11">IF(I72="","",IF(I72&gt;=85.1,"Sangat Baik",IF(I72&gt;=70.1,"Baik",IF(I72&gt;=55.1,"Cukup","Kurang"))))</f>
        <v/>
      </c>
      <c r="O72" s="91" t="str">
        <f>Aa!K74</f>
        <v xml:space="preserve">  </v>
      </c>
      <c r="P72" s="91" t="str">
        <f>Ab!K75</f>
        <v xml:space="preserve">  </v>
      </c>
      <c r="Q72" s="91" t="str">
        <f>Ac!K75</f>
        <v xml:space="preserve">  </v>
      </c>
      <c r="R72" s="91" t="str">
        <f>Ad!K75</f>
        <v xml:space="preserve">  </v>
      </c>
      <c r="S72" s="91" t="str">
        <f>'A2'!K75</f>
        <v xml:space="preserve">  </v>
      </c>
      <c r="T72" s="91" t="str">
        <f>'A3'!K75</f>
        <v xml:space="preserve">  </v>
      </c>
      <c r="U72" s="91" t="str">
        <f>'A4'!K75</f>
        <v xml:space="preserve">  </v>
      </c>
      <c r="V72" s="91" t="str">
        <f>'A5'!K75</f>
        <v xml:space="preserve">  </v>
      </c>
      <c r="W72" s="91" t="str">
        <f>'A6'!K75</f>
        <v xml:space="preserve">  </v>
      </c>
      <c r="X72" s="91" t="str">
        <f>'A7'!K75</f>
        <v xml:space="preserve">  </v>
      </c>
      <c r="Y72" s="91" t="str">
        <f>'B1'!K75</f>
        <v xml:space="preserve">  </v>
      </c>
      <c r="Z72" s="91" t="str">
        <f>'B2'!K75</f>
        <v xml:space="preserve">  </v>
      </c>
      <c r="AA72" s="91" t="str">
        <f>'B3'!K75</f>
        <v xml:space="preserve">  </v>
      </c>
      <c r="AB72" s="91" t="str">
        <f>'C1'!K75</f>
        <v xml:space="preserve">  </v>
      </c>
      <c r="AC72" s="91" t="str">
        <f>'C2'!K75</f>
        <v xml:space="preserve">  </v>
      </c>
      <c r="AD72" s="91" t="str">
        <f>'C3'!K75</f>
        <v xml:space="preserve">  </v>
      </c>
      <c r="AE72" s="91" t="str">
        <f>'C4'!K75</f>
        <v xml:space="preserve">  </v>
      </c>
      <c r="AF72" s="101" t="str">
        <f t="shared" si="6"/>
        <v xml:space="preserve">  </v>
      </c>
      <c r="AG72" s="104" t="str">
        <f>IF('I NILAI SEKOLAH'!D71="","", 'I NILAI SEKOLAH'!D71)</f>
        <v/>
      </c>
      <c r="AH72" s="104" t="str">
        <f>IF('I NILAI SEKOLAH'!E71="","", 'I NILAI SEKOLAH'!E71)</f>
        <v/>
      </c>
      <c r="AI72" s="104" t="str">
        <f>IF('I NILAI SEKOLAH'!F71="","", 'I NILAI SEKOLAH'!F71)</f>
        <v/>
      </c>
      <c r="AJ72" s="104" t="str">
        <f>IF('I NILAI SEKOLAH'!G71="","", 'I NILAI SEKOLAH'!G71)</f>
        <v/>
      </c>
      <c r="AK72" s="104" t="str">
        <f>IF('I NILAI SEKOLAH'!H71="","", 'I NILAI SEKOLAH'!H71)</f>
        <v/>
      </c>
      <c r="AL72" s="104" t="str">
        <f>IF('I NILAI SEKOLAH'!I71="","", 'I NILAI SEKOLAH'!I71)</f>
        <v/>
      </c>
      <c r="AM72" s="104" t="str">
        <f>IF('I NILAI SEKOLAH'!J71="","", 'I NILAI SEKOLAH'!J71)</f>
        <v/>
      </c>
      <c r="AN72" s="104" t="str">
        <f>IF('I NILAI SEKOLAH'!K71="","", 'I NILAI SEKOLAH'!K71)</f>
        <v/>
      </c>
      <c r="AO72" s="104" t="str">
        <f>IF('I NILAI SEKOLAH'!L71="","", 'I NILAI SEKOLAH'!L71)</f>
        <v/>
      </c>
      <c r="AP72" s="104" t="str">
        <f>IF('I NILAI SEKOLAH'!M71="","", 'I NILAI SEKOLAH'!M71)</f>
        <v/>
      </c>
      <c r="AQ72" s="104" t="str">
        <f>IF('I NILAI SEKOLAH'!N71="","", 'I NILAI SEKOLAH'!N71)</f>
        <v/>
      </c>
      <c r="AR72" s="104" t="str">
        <f>IF('I NILAI SEKOLAH'!O71="","", 'I NILAI SEKOLAH'!O71)</f>
        <v/>
      </c>
      <c r="AS72" s="104" t="str">
        <f>IF('I NILAI SEKOLAH'!P71="","", 'I NILAI SEKOLAH'!P71)</f>
        <v/>
      </c>
      <c r="AT72" s="104" t="str">
        <f>IF('I NILAI SEKOLAH'!Q71="","", 'I NILAI SEKOLAH'!Q71)</f>
        <v/>
      </c>
      <c r="AU72" s="104" t="str">
        <f>IF('I NILAI SEKOLAH'!R71="","", 'I NILAI SEKOLAH'!R71)</f>
        <v/>
      </c>
      <c r="AV72" s="104" t="str">
        <f>IF('I NILAI SEKOLAH'!S71="","", 'I NILAI SEKOLAH'!S71)</f>
        <v/>
      </c>
      <c r="AW72" s="104" t="str">
        <f>IF('I NILAI SEKOLAH'!T71="","", 'I NILAI SEKOLAH'!T71)</f>
        <v/>
      </c>
      <c r="AX72" s="105" t="str">
        <f t="shared" ref="AX72:AX103" si="12">IFERROR(AVERAGE(AG72:AW72),"  ")</f>
        <v xml:space="preserve">  </v>
      </c>
      <c r="AY72" s="66"/>
    </row>
    <row r="73" spans="1:51" ht="15.75" customHeight="1" x14ac:dyDescent="0.25">
      <c r="A73" s="90" t="str">
        <f>IF(BIODATA!A71="","", BIODATA!A71)</f>
        <v/>
      </c>
      <c r="B73" s="88" t="str">
        <f>IF(BIODATA!C71="","", BIODATA!C71)</f>
        <v/>
      </c>
      <c r="C73" s="88" t="str">
        <f>IF(BIODATA!D71="","", BIODATA!D71)</f>
        <v/>
      </c>
      <c r="D73" s="107" t="str">
        <f>IF(BIODATA!E71="","", BIODATA!E71)</f>
        <v/>
      </c>
      <c r="E73" s="88" t="str">
        <f>IF(BIODATA!H71="","", BIODATA!H71)</f>
        <v/>
      </c>
      <c r="F73" s="89" t="str">
        <f>IF('I NILAI UN'!E73="","",'I NILAI UN'!E73)</f>
        <v/>
      </c>
      <c r="G73" s="89" t="str">
        <f>IF('I NILAI UN'!F73="","",'I NILAI UN'!F73)</f>
        <v/>
      </c>
      <c r="H73" s="89" t="str">
        <f>IF('I NILAI UN'!G73="","",'I NILAI UN'!G73)</f>
        <v/>
      </c>
      <c r="I73" s="89" t="str">
        <f>IF('I NILAI UN'!H73="","",'I NILAI UN'!H73)</f>
        <v/>
      </c>
      <c r="J73" s="89">
        <f t="shared" ref="J73:J136" si="13">SUM(F73:I73)</f>
        <v>0</v>
      </c>
      <c r="K73" s="108" t="str">
        <f t="shared" si="7"/>
        <v/>
      </c>
      <c r="L73" s="108" t="str">
        <f t="shared" si="9"/>
        <v/>
      </c>
      <c r="M73" s="108" t="str">
        <f t="shared" si="10"/>
        <v/>
      </c>
      <c r="N73" s="108" t="str">
        <f t="shared" si="11"/>
        <v/>
      </c>
      <c r="O73" s="91" t="str">
        <f>Aa!K75</f>
        <v xml:space="preserve">  </v>
      </c>
      <c r="P73" s="91" t="str">
        <f>Ab!K76</f>
        <v xml:space="preserve">  </v>
      </c>
      <c r="Q73" s="91" t="str">
        <f>Ac!K76</f>
        <v xml:space="preserve">  </v>
      </c>
      <c r="R73" s="91" t="str">
        <f>Ad!K76</f>
        <v xml:space="preserve">  </v>
      </c>
      <c r="S73" s="91" t="str">
        <f>'A2'!K76</f>
        <v xml:space="preserve">  </v>
      </c>
      <c r="T73" s="91" t="str">
        <f>'A3'!K76</f>
        <v xml:space="preserve">  </v>
      </c>
      <c r="U73" s="91" t="str">
        <f>'A4'!K76</f>
        <v xml:space="preserve">  </v>
      </c>
      <c r="V73" s="91" t="str">
        <f>'A5'!K76</f>
        <v xml:space="preserve">  </v>
      </c>
      <c r="W73" s="91" t="str">
        <f>'A6'!K76</f>
        <v xml:space="preserve">  </v>
      </c>
      <c r="X73" s="91" t="str">
        <f>'A7'!K76</f>
        <v xml:space="preserve">  </v>
      </c>
      <c r="Y73" s="91" t="str">
        <f>'B1'!K76</f>
        <v xml:space="preserve">  </v>
      </c>
      <c r="Z73" s="91" t="str">
        <f>'B2'!K76</f>
        <v xml:space="preserve">  </v>
      </c>
      <c r="AA73" s="91" t="str">
        <f>'B3'!K76</f>
        <v xml:space="preserve">  </v>
      </c>
      <c r="AB73" s="91" t="str">
        <f>'C1'!K76</f>
        <v xml:space="preserve">  </v>
      </c>
      <c r="AC73" s="91" t="str">
        <f>'C2'!K76</f>
        <v xml:space="preserve">  </v>
      </c>
      <c r="AD73" s="91" t="str">
        <f>'C3'!K76</f>
        <v xml:space="preserve">  </v>
      </c>
      <c r="AE73" s="91" t="str">
        <f>'C4'!K76</f>
        <v xml:space="preserve">  </v>
      </c>
      <c r="AF73" s="101" t="str">
        <f t="shared" ref="AF73:AF136" si="14">IFERROR(AVERAGE(O73:AE73),"  ")</f>
        <v xml:space="preserve">  </v>
      </c>
      <c r="AG73" s="104" t="str">
        <f>IF('I NILAI SEKOLAH'!D72="","", 'I NILAI SEKOLAH'!D72)</f>
        <v/>
      </c>
      <c r="AH73" s="104" t="str">
        <f>IF('I NILAI SEKOLAH'!E72="","", 'I NILAI SEKOLAH'!E72)</f>
        <v/>
      </c>
      <c r="AI73" s="104" t="str">
        <f>IF('I NILAI SEKOLAH'!F72="","", 'I NILAI SEKOLAH'!F72)</f>
        <v/>
      </c>
      <c r="AJ73" s="104" t="str">
        <f>IF('I NILAI SEKOLAH'!G72="","", 'I NILAI SEKOLAH'!G72)</f>
        <v/>
      </c>
      <c r="AK73" s="104" t="str">
        <f>IF('I NILAI SEKOLAH'!H72="","", 'I NILAI SEKOLAH'!H72)</f>
        <v/>
      </c>
      <c r="AL73" s="104" t="str">
        <f>IF('I NILAI SEKOLAH'!I72="","", 'I NILAI SEKOLAH'!I72)</f>
        <v/>
      </c>
      <c r="AM73" s="104" t="str">
        <f>IF('I NILAI SEKOLAH'!J72="","", 'I NILAI SEKOLAH'!J72)</f>
        <v/>
      </c>
      <c r="AN73" s="104" t="str">
        <f>IF('I NILAI SEKOLAH'!K72="","", 'I NILAI SEKOLAH'!K72)</f>
        <v/>
      </c>
      <c r="AO73" s="104" t="str">
        <f>IF('I NILAI SEKOLAH'!L72="","", 'I NILAI SEKOLAH'!L72)</f>
        <v/>
      </c>
      <c r="AP73" s="104" t="str">
        <f>IF('I NILAI SEKOLAH'!M72="","", 'I NILAI SEKOLAH'!M72)</f>
        <v/>
      </c>
      <c r="AQ73" s="104" t="str">
        <f>IF('I NILAI SEKOLAH'!N72="","", 'I NILAI SEKOLAH'!N72)</f>
        <v/>
      </c>
      <c r="AR73" s="104" t="str">
        <f>IF('I NILAI SEKOLAH'!O72="","", 'I NILAI SEKOLAH'!O72)</f>
        <v/>
      </c>
      <c r="AS73" s="104" t="str">
        <f>IF('I NILAI SEKOLAH'!P72="","", 'I NILAI SEKOLAH'!P72)</f>
        <v/>
      </c>
      <c r="AT73" s="104" t="str">
        <f>IF('I NILAI SEKOLAH'!Q72="","", 'I NILAI SEKOLAH'!Q72)</f>
        <v/>
      </c>
      <c r="AU73" s="104" t="str">
        <f>IF('I NILAI SEKOLAH'!R72="","", 'I NILAI SEKOLAH'!R72)</f>
        <v/>
      </c>
      <c r="AV73" s="104" t="str">
        <f>IF('I NILAI SEKOLAH'!S72="","", 'I NILAI SEKOLAH'!S72)</f>
        <v/>
      </c>
      <c r="AW73" s="104" t="str">
        <f>IF('I NILAI SEKOLAH'!T72="","", 'I NILAI SEKOLAH'!T72)</f>
        <v/>
      </c>
      <c r="AX73" s="105" t="str">
        <f t="shared" si="12"/>
        <v xml:space="preserve">  </v>
      </c>
      <c r="AY73" s="66"/>
    </row>
    <row r="74" spans="1:51" ht="15.75" customHeight="1" x14ac:dyDescent="0.25">
      <c r="A74" s="90" t="str">
        <f>IF(BIODATA!A72="","", BIODATA!A72)</f>
        <v/>
      </c>
      <c r="B74" s="88" t="str">
        <f>IF(BIODATA!C72="","", BIODATA!C72)</f>
        <v/>
      </c>
      <c r="C74" s="88" t="str">
        <f>IF(BIODATA!D72="","", BIODATA!D72)</f>
        <v/>
      </c>
      <c r="D74" s="107" t="str">
        <f>IF(BIODATA!E72="","", BIODATA!E72)</f>
        <v/>
      </c>
      <c r="E74" s="88" t="str">
        <f>IF(BIODATA!H72="","", BIODATA!H72)</f>
        <v/>
      </c>
      <c r="F74" s="89" t="str">
        <f>IF('I NILAI UN'!E74="","",'I NILAI UN'!E74)</f>
        <v/>
      </c>
      <c r="G74" s="89" t="str">
        <f>IF('I NILAI UN'!F74="","",'I NILAI UN'!F74)</f>
        <v/>
      </c>
      <c r="H74" s="89" t="str">
        <f>IF('I NILAI UN'!G74="","",'I NILAI UN'!G74)</f>
        <v/>
      </c>
      <c r="I74" s="89" t="str">
        <f>IF('I NILAI UN'!H74="","",'I NILAI UN'!H74)</f>
        <v/>
      </c>
      <c r="J74" s="89">
        <f t="shared" si="13"/>
        <v>0</v>
      </c>
      <c r="K74" s="108" t="str">
        <f t="shared" si="7"/>
        <v/>
      </c>
      <c r="L74" s="108" t="str">
        <f t="shared" si="9"/>
        <v/>
      </c>
      <c r="M74" s="108" t="str">
        <f t="shared" si="10"/>
        <v/>
      </c>
      <c r="N74" s="108" t="str">
        <f t="shared" si="11"/>
        <v/>
      </c>
      <c r="O74" s="91" t="str">
        <f>Aa!K76</f>
        <v xml:space="preserve">  </v>
      </c>
      <c r="P74" s="91" t="str">
        <f>Ab!K77</f>
        <v xml:space="preserve">  </v>
      </c>
      <c r="Q74" s="91" t="str">
        <f>Ac!K77</f>
        <v xml:space="preserve">  </v>
      </c>
      <c r="R74" s="91" t="str">
        <f>Ad!K77</f>
        <v xml:space="preserve">  </v>
      </c>
      <c r="S74" s="91" t="str">
        <f>'A2'!K77</f>
        <v xml:space="preserve">  </v>
      </c>
      <c r="T74" s="91" t="str">
        <f>'A3'!K77</f>
        <v xml:space="preserve">  </v>
      </c>
      <c r="U74" s="91" t="str">
        <f>'A4'!K77</f>
        <v xml:space="preserve">  </v>
      </c>
      <c r="V74" s="91" t="str">
        <f>'A5'!K77</f>
        <v xml:space="preserve">  </v>
      </c>
      <c r="W74" s="91" t="str">
        <f>'A6'!K77</f>
        <v xml:space="preserve">  </v>
      </c>
      <c r="X74" s="91" t="str">
        <f>'A7'!K77</f>
        <v xml:space="preserve">  </v>
      </c>
      <c r="Y74" s="91" t="str">
        <f>'B1'!K77</f>
        <v xml:space="preserve">  </v>
      </c>
      <c r="Z74" s="91" t="str">
        <f>'B2'!K77</f>
        <v xml:space="preserve">  </v>
      </c>
      <c r="AA74" s="91" t="str">
        <f>'B3'!K77</f>
        <v xml:space="preserve">  </v>
      </c>
      <c r="AB74" s="91" t="str">
        <f>'C1'!K77</f>
        <v xml:space="preserve">  </v>
      </c>
      <c r="AC74" s="91" t="str">
        <f>'C2'!K77</f>
        <v xml:space="preserve">  </v>
      </c>
      <c r="AD74" s="91" t="str">
        <f>'C3'!K77</f>
        <v xml:space="preserve">  </v>
      </c>
      <c r="AE74" s="91" t="str">
        <f>'C4'!K77</f>
        <v xml:space="preserve">  </v>
      </c>
      <c r="AF74" s="101" t="str">
        <f t="shared" si="14"/>
        <v xml:space="preserve">  </v>
      </c>
      <c r="AG74" s="104" t="str">
        <f>IF('I NILAI SEKOLAH'!D73="","", 'I NILAI SEKOLAH'!D73)</f>
        <v/>
      </c>
      <c r="AH74" s="104" t="str">
        <f>IF('I NILAI SEKOLAH'!E73="","", 'I NILAI SEKOLAH'!E73)</f>
        <v/>
      </c>
      <c r="AI74" s="104" t="str">
        <f>IF('I NILAI SEKOLAH'!F73="","", 'I NILAI SEKOLAH'!F73)</f>
        <v/>
      </c>
      <c r="AJ74" s="104" t="str">
        <f>IF('I NILAI SEKOLAH'!G73="","", 'I NILAI SEKOLAH'!G73)</f>
        <v/>
      </c>
      <c r="AK74" s="104" t="str">
        <f>IF('I NILAI SEKOLAH'!H73="","", 'I NILAI SEKOLAH'!H73)</f>
        <v/>
      </c>
      <c r="AL74" s="104" t="str">
        <f>IF('I NILAI SEKOLAH'!I73="","", 'I NILAI SEKOLAH'!I73)</f>
        <v/>
      </c>
      <c r="AM74" s="104" t="str">
        <f>IF('I NILAI SEKOLAH'!J73="","", 'I NILAI SEKOLAH'!J73)</f>
        <v/>
      </c>
      <c r="AN74" s="104" t="str">
        <f>IF('I NILAI SEKOLAH'!K73="","", 'I NILAI SEKOLAH'!K73)</f>
        <v/>
      </c>
      <c r="AO74" s="104" t="str">
        <f>IF('I NILAI SEKOLAH'!L73="","", 'I NILAI SEKOLAH'!L73)</f>
        <v/>
      </c>
      <c r="AP74" s="104" t="str">
        <f>IF('I NILAI SEKOLAH'!M73="","", 'I NILAI SEKOLAH'!M73)</f>
        <v/>
      </c>
      <c r="AQ74" s="104" t="str">
        <f>IF('I NILAI SEKOLAH'!N73="","", 'I NILAI SEKOLAH'!N73)</f>
        <v/>
      </c>
      <c r="AR74" s="104" t="str">
        <f>IF('I NILAI SEKOLAH'!O73="","", 'I NILAI SEKOLAH'!O73)</f>
        <v/>
      </c>
      <c r="AS74" s="104" t="str">
        <f>IF('I NILAI SEKOLAH'!P73="","", 'I NILAI SEKOLAH'!P73)</f>
        <v/>
      </c>
      <c r="AT74" s="104" t="str">
        <f>IF('I NILAI SEKOLAH'!Q73="","", 'I NILAI SEKOLAH'!Q73)</f>
        <v/>
      </c>
      <c r="AU74" s="104" t="str">
        <f>IF('I NILAI SEKOLAH'!R73="","", 'I NILAI SEKOLAH'!R73)</f>
        <v/>
      </c>
      <c r="AV74" s="104" t="str">
        <f>IF('I NILAI SEKOLAH'!S73="","", 'I NILAI SEKOLAH'!S73)</f>
        <v/>
      </c>
      <c r="AW74" s="104" t="str">
        <f>IF('I NILAI SEKOLAH'!T73="","", 'I NILAI SEKOLAH'!T73)</f>
        <v/>
      </c>
      <c r="AX74" s="105" t="str">
        <f t="shared" si="12"/>
        <v xml:space="preserve">  </v>
      </c>
      <c r="AY74" s="66"/>
    </row>
    <row r="75" spans="1:51" ht="15.75" customHeight="1" x14ac:dyDescent="0.25">
      <c r="A75" s="90" t="str">
        <f>IF(BIODATA!A73="","", BIODATA!A73)</f>
        <v/>
      </c>
      <c r="B75" s="88" t="str">
        <f>IF(BIODATA!C73="","", BIODATA!C73)</f>
        <v/>
      </c>
      <c r="C75" s="88" t="str">
        <f>IF(BIODATA!D73="","", BIODATA!D73)</f>
        <v/>
      </c>
      <c r="D75" s="107" t="str">
        <f>IF(BIODATA!E73="","", BIODATA!E73)</f>
        <v/>
      </c>
      <c r="E75" s="88" t="str">
        <f>IF(BIODATA!H73="","", BIODATA!H73)</f>
        <v/>
      </c>
      <c r="F75" s="89" t="str">
        <f>IF('I NILAI UN'!E75="","",'I NILAI UN'!E75)</f>
        <v/>
      </c>
      <c r="G75" s="89" t="str">
        <f>IF('I NILAI UN'!F75="","",'I NILAI UN'!F75)</f>
        <v/>
      </c>
      <c r="H75" s="89" t="str">
        <f>IF('I NILAI UN'!G75="","",'I NILAI UN'!G75)</f>
        <v/>
      </c>
      <c r="I75" s="89" t="str">
        <f>IF('I NILAI UN'!H75="","",'I NILAI UN'!H75)</f>
        <v/>
      </c>
      <c r="J75" s="89">
        <f t="shared" si="13"/>
        <v>0</v>
      </c>
      <c r="K75" s="108" t="str">
        <f t="shared" si="7"/>
        <v/>
      </c>
      <c r="L75" s="108" t="str">
        <f t="shared" si="9"/>
        <v/>
      </c>
      <c r="M75" s="108" t="str">
        <f t="shared" si="10"/>
        <v/>
      </c>
      <c r="N75" s="108" t="str">
        <f t="shared" si="11"/>
        <v/>
      </c>
      <c r="O75" s="91" t="str">
        <f>Aa!K77</f>
        <v xml:space="preserve">  </v>
      </c>
      <c r="P75" s="91" t="str">
        <f>Ab!K78</f>
        <v xml:space="preserve">  </v>
      </c>
      <c r="Q75" s="91" t="str">
        <f>Ac!K78</f>
        <v xml:space="preserve">  </v>
      </c>
      <c r="R75" s="91" t="str">
        <f>Ad!K78</f>
        <v xml:space="preserve">  </v>
      </c>
      <c r="S75" s="91" t="str">
        <f>'A2'!K78</f>
        <v xml:space="preserve">  </v>
      </c>
      <c r="T75" s="91" t="str">
        <f>'A3'!K78</f>
        <v xml:space="preserve">  </v>
      </c>
      <c r="U75" s="91" t="str">
        <f>'A4'!K78</f>
        <v xml:space="preserve">  </v>
      </c>
      <c r="V75" s="91" t="str">
        <f>'A5'!K78</f>
        <v xml:space="preserve">  </v>
      </c>
      <c r="W75" s="91" t="str">
        <f>'A6'!K78</f>
        <v xml:space="preserve">  </v>
      </c>
      <c r="X75" s="91" t="str">
        <f>'A7'!K78</f>
        <v xml:space="preserve">  </v>
      </c>
      <c r="Y75" s="91" t="str">
        <f>'B1'!K78</f>
        <v xml:space="preserve">  </v>
      </c>
      <c r="Z75" s="91" t="str">
        <f>'B2'!K78</f>
        <v xml:space="preserve">  </v>
      </c>
      <c r="AA75" s="91" t="str">
        <f>'B3'!K78</f>
        <v xml:space="preserve">  </v>
      </c>
      <c r="AB75" s="91" t="str">
        <f>'C1'!K78</f>
        <v xml:space="preserve">  </v>
      </c>
      <c r="AC75" s="91" t="str">
        <f>'C2'!K78</f>
        <v xml:space="preserve">  </v>
      </c>
      <c r="AD75" s="91" t="str">
        <f>'C3'!K78</f>
        <v xml:space="preserve">  </v>
      </c>
      <c r="AE75" s="91" t="str">
        <f>'C4'!K78</f>
        <v xml:space="preserve">  </v>
      </c>
      <c r="AF75" s="101" t="str">
        <f t="shared" si="14"/>
        <v xml:space="preserve">  </v>
      </c>
      <c r="AG75" s="104" t="str">
        <f>IF('I NILAI SEKOLAH'!D74="","", 'I NILAI SEKOLAH'!D74)</f>
        <v/>
      </c>
      <c r="AH75" s="104" t="str">
        <f>IF('I NILAI SEKOLAH'!E74="","", 'I NILAI SEKOLAH'!E74)</f>
        <v/>
      </c>
      <c r="AI75" s="104" t="str">
        <f>IF('I NILAI SEKOLAH'!F74="","", 'I NILAI SEKOLAH'!F74)</f>
        <v/>
      </c>
      <c r="AJ75" s="104" t="str">
        <f>IF('I NILAI SEKOLAH'!G74="","", 'I NILAI SEKOLAH'!G74)</f>
        <v/>
      </c>
      <c r="AK75" s="104" t="str">
        <f>IF('I NILAI SEKOLAH'!H74="","", 'I NILAI SEKOLAH'!H74)</f>
        <v/>
      </c>
      <c r="AL75" s="104" t="str">
        <f>IF('I NILAI SEKOLAH'!I74="","", 'I NILAI SEKOLAH'!I74)</f>
        <v/>
      </c>
      <c r="AM75" s="104" t="str">
        <f>IF('I NILAI SEKOLAH'!J74="","", 'I NILAI SEKOLAH'!J74)</f>
        <v/>
      </c>
      <c r="AN75" s="104" t="str">
        <f>IF('I NILAI SEKOLAH'!K74="","", 'I NILAI SEKOLAH'!K74)</f>
        <v/>
      </c>
      <c r="AO75" s="104" t="str">
        <f>IF('I NILAI SEKOLAH'!L74="","", 'I NILAI SEKOLAH'!L74)</f>
        <v/>
      </c>
      <c r="AP75" s="104" t="str">
        <f>IF('I NILAI SEKOLAH'!M74="","", 'I NILAI SEKOLAH'!M74)</f>
        <v/>
      </c>
      <c r="AQ75" s="104" t="str">
        <f>IF('I NILAI SEKOLAH'!N74="","", 'I NILAI SEKOLAH'!N74)</f>
        <v/>
      </c>
      <c r="AR75" s="104" t="str">
        <f>IF('I NILAI SEKOLAH'!O74="","", 'I NILAI SEKOLAH'!O74)</f>
        <v/>
      </c>
      <c r="AS75" s="104" t="str">
        <f>IF('I NILAI SEKOLAH'!P74="","", 'I NILAI SEKOLAH'!P74)</f>
        <v/>
      </c>
      <c r="AT75" s="104" t="str">
        <f>IF('I NILAI SEKOLAH'!Q74="","", 'I NILAI SEKOLAH'!Q74)</f>
        <v/>
      </c>
      <c r="AU75" s="104" t="str">
        <f>IF('I NILAI SEKOLAH'!R74="","", 'I NILAI SEKOLAH'!R74)</f>
        <v/>
      </c>
      <c r="AV75" s="104" t="str">
        <f>IF('I NILAI SEKOLAH'!S74="","", 'I NILAI SEKOLAH'!S74)</f>
        <v/>
      </c>
      <c r="AW75" s="104" t="str">
        <f>IF('I NILAI SEKOLAH'!T74="","", 'I NILAI SEKOLAH'!T74)</f>
        <v/>
      </c>
      <c r="AX75" s="105" t="str">
        <f t="shared" si="12"/>
        <v xml:space="preserve">  </v>
      </c>
      <c r="AY75" s="66"/>
    </row>
    <row r="76" spans="1:51" ht="15.75" customHeight="1" x14ac:dyDescent="0.25">
      <c r="A76" s="90" t="str">
        <f>IF(BIODATA!A74="","", BIODATA!A74)</f>
        <v/>
      </c>
      <c r="B76" s="88" t="str">
        <f>IF(BIODATA!C74="","", BIODATA!C74)</f>
        <v/>
      </c>
      <c r="C76" s="88" t="str">
        <f>IF(BIODATA!D74="","", BIODATA!D74)</f>
        <v/>
      </c>
      <c r="D76" s="107" t="str">
        <f>IF(BIODATA!E74="","", BIODATA!E74)</f>
        <v/>
      </c>
      <c r="E76" s="88" t="str">
        <f>IF(BIODATA!H74="","", BIODATA!H74)</f>
        <v/>
      </c>
      <c r="F76" s="89" t="str">
        <f>IF('I NILAI UN'!E76="","",'I NILAI UN'!E76)</f>
        <v/>
      </c>
      <c r="G76" s="89" t="str">
        <f>IF('I NILAI UN'!F76="","",'I NILAI UN'!F76)</f>
        <v/>
      </c>
      <c r="H76" s="89" t="str">
        <f>IF('I NILAI UN'!G76="","",'I NILAI UN'!G76)</f>
        <v/>
      </c>
      <c r="I76" s="89" t="str">
        <f>IF('I NILAI UN'!H76="","",'I NILAI UN'!H76)</f>
        <v/>
      </c>
      <c r="J76" s="89">
        <f t="shared" si="13"/>
        <v>0</v>
      </c>
      <c r="K76" s="108" t="str">
        <f t="shared" si="7"/>
        <v/>
      </c>
      <c r="L76" s="108" t="str">
        <f t="shared" si="9"/>
        <v/>
      </c>
      <c r="M76" s="108" t="str">
        <f t="shared" si="10"/>
        <v/>
      </c>
      <c r="N76" s="108" t="str">
        <f t="shared" si="11"/>
        <v/>
      </c>
      <c r="O76" s="91" t="str">
        <f>Aa!K78</f>
        <v xml:space="preserve">  </v>
      </c>
      <c r="P76" s="91" t="str">
        <f>Ab!K79</f>
        <v xml:space="preserve">  </v>
      </c>
      <c r="Q76" s="91" t="str">
        <f>Ac!K79</f>
        <v xml:space="preserve">  </v>
      </c>
      <c r="R76" s="91" t="str">
        <f>Ad!K79</f>
        <v xml:space="preserve">  </v>
      </c>
      <c r="S76" s="91" t="str">
        <f>'A2'!K79</f>
        <v xml:space="preserve">  </v>
      </c>
      <c r="T76" s="91" t="str">
        <f>'A3'!K79</f>
        <v xml:space="preserve">  </v>
      </c>
      <c r="U76" s="91" t="str">
        <f>'A4'!K79</f>
        <v xml:space="preserve">  </v>
      </c>
      <c r="V76" s="91" t="str">
        <f>'A5'!K79</f>
        <v xml:space="preserve">  </v>
      </c>
      <c r="W76" s="91" t="str">
        <f>'A6'!K79</f>
        <v xml:space="preserve">  </v>
      </c>
      <c r="X76" s="91" t="str">
        <f>'A7'!K79</f>
        <v xml:space="preserve">  </v>
      </c>
      <c r="Y76" s="91" t="str">
        <f>'B1'!K79</f>
        <v xml:space="preserve">  </v>
      </c>
      <c r="Z76" s="91" t="str">
        <f>'B2'!K79</f>
        <v xml:space="preserve">  </v>
      </c>
      <c r="AA76" s="91" t="str">
        <f>'B3'!K79</f>
        <v xml:space="preserve">  </v>
      </c>
      <c r="AB76" s="91" t="str">
        <f>'C1'!K79</f>
        <v xml:space="preserve">  </v>
      </c>
      <c r="AC76" s="91" t="str">
        <f>'C2'!K79</f>
        <v xml:space="preserve">  </v>
      </c>
      <c r="AD76" s="91" t="str">
        <f>'C3'!K79</f>
        <v xml:space="preserve">  </v>
      </c>
      <c r="AE76" s="91" t="str">
        <f>'C4'!K79</f>
        <v xml:space="preserve">  </v>
      </c>
      <c r="AF76" s="101" t="str">
        <f t="shared" si="14"/>
        <v xml:space="preserve">  </v>
      </c>
      <c r="AG76" s="104" t="str">
        <f>IF('I NILAI SEKOLAH'!D75="","", 'I NILAI SEKOLAH'!D75)</f>
        <v/>
      </c>
      <c r="AH76" s="104" t="str">
        <f>IF('I NILAI SEKOLAH'!E75="","", 'I NILAI SEKOLAH'!E75)</f>
        <v/>
      </c>
      <c r="AI76" s="104" t="str">
        <f>IF('I NILAI SEKOLAH'!F75="","", 'I NILAI SEKOLAH'!F75)</f>
        <v/>
      </c>
      <c r="AJ76" s="104" t="str">
        <f>IF('I NILAI SEKOLAH'!G75="","", 'I NILAI SEKOLAH'!G75)</f>
        <v/>
      </c>
      <c r="AK76" s="104" t="str">
        <f>IF('I NILAI SEKOLAH'!H75="","", 'I NILAI SEKOLAH'!H75)</f>
        <v/>
      </c>
      <c r="AL76" s="104" t="str">
        <f>IF('I NILAI SEKOLAH'!I75="","", 'I NILAI SEKOLAH'!I75)</f>
        <v/>
      </c>
      <c r="AM76" s="104" t="str">
        <f>IF('I NILAI SEKOLAH'!J75="","", 'I NILAI SEKOLAH'!J75)</f>
        <v/>
      </c>
      <c r="AN76" s="104" t="str">
        <f>IF('I NILAI SEKOLAH'!K75="","", 'I NILAI SEKOLAH'!K75)</f>
        <v/>
      </c>
      <c r="AO76" s="104" t="str">
        <f>IF('I NILAI SEKOLAH'!L75="","", 'I NILAI SEKOLAH'!L75)</f>
        <v/>
      </c>
      <c r="AP76" s="104" t="str">
        <f>IF('I NILAI SEKOLAH'!M75="","", 'I NILAI SEKOLAH'!M75)</f>
        <v/>
      </c>
      <c r="AQ76" s="104" t="str">
        <f>IF('I NILAI SEKOLAH'!N75="","", 'I NILAI SEKOLAH'!N75)</f>
        <v/>
      </c>
      <c r="AR76" s="104" t="str">
        <f>IF('I NILAI SEKOLAH'!O75="","", 'I NILAI SEKOLAH'!O75)</f>
        <v/>
      </c>
      <c r="AS76" s="104" t="str">
        <f>IF('I NILAI SEKOLAH'!P75="","", 'I NILAI SEKOLAH'!P75)</f>
        <v/>
      </c>
      <c r="AT76" s="104" t="str">
        <f>IF('I NILAI SEKOLAH'!Q75="","", 'I NILAI SEKOLAH'!Q75)</f>
        <v/>
      </c>
      <c r="AU76" s="104" t="str">
        <f>IF('I NILAI SEKOLAH'!R75="","", 'I NILAI SEKOLAH'!R75)</f>
        <v/>
      </c>
      <c r="AV76" s="104" t="str">
        <f>IF('I NILAI SEKOLAH'!S75="","", 'I NILAI SEKOLAH'!S75)</f>
        <v/>
      </c>
      <c r="AW76" s="104" t="str">
        <f>IF('I NILAI SEKOLAH'!T75="","", 'I NILAI SEKOLAH'!T75)</f>
        <v/>
      </c>
      <c r="AX76" s="105" t="str">
        <f t="shared" si="12"/>
        <v xml:space="preserve">  </v>
      </c>
      <c r="AY76" s="66"/>
    </row>
    <row r="77" spans="1:51" ht="15.75" customHeight="1" x14ac:dyDescent="0.25">
      <c r="A77" s="90" t="str">
        <f>IF(BIODATA!A75="","", BIODATA!A75)</f>
        <v/>
      </c>
      <c r="B77" s="88" t="str">
        <f>IF(BIODATA!C75="","", BIODATA!C75)</f>
        <v/>
      </c>
      <c r="C77" s="88" t="str">
        <f>IF(BIODATA!D75="","", BIODATA!D75)</f>
        <v/>
      </c>
      <c r="D77" s="107" t="str">
        <f>IF(BIODATA!E75="","", BIODATA!E75)</f>
        <v/>
      </c>
      <c r="E77" s="88" t="str">
        <f>IF(BIODATA!H75="","", BIODATA!H75)</f>
        <v/>
      </c>
      <c r="F77" s="89" t="str">
        <f>IF('I NILAI UN'!E77="","",'I NILAI UN'!E77)</f>
        <v/>
      </c>
      <c r="G77" s="89" t="str">
        <f>IF('I NILAI UN'!F77="","",'I NILAI UN'!F77)</f>
        <v/>
      </c>
      <c r="H77" s="89" t="str">
        <f>IF('I NILAI UN'!G77="","",'I NILAI UN'!G77)</f>
        <v/>
      </c>
      <c r="I77" s="89" t="str">
        <f>IF('I NILAI UN'!H77="","",'I NILAI UN'!H77)</f>
        <v/>
      </c>
      <c r="J77" s="89">
        <f t="shared" si="13"/>
        <v>0</v>
      </c>
      <c r="K77" s="108" t="str">
        <f t="shared" si="7"/>
        <v/>
      </c>
      <c r="L77" s="108" t="str">
        <f t="shared" si="9"/>
        <v/>
      </c>
      <c r="M77" s="108" t="str">
        <f t="shared" si="10"/>
        <v/>
      </c>
      <c r="N77" s="108" t="str">
        <f t="shared" si="11"/>
        <v/>
      </c>
      <c r="O77" s="91" t="str">
        <f>Aa!K79</f>
        <v xml:space="preserve">  </v>
      </c>
      <c r="P77" s="91" t="str">
        <f>Ab!K80</f>
        <v xml:space="preserve">  </v>
      </c>
      <c r="Q77" s="91" t="str">
        <f>Ac!K80</f>
        <v xml:space="preserve">  </v>
      </c>
      <c r="R77" s="91" t="str">
        <f>Ad!K80</f>
        <v xml:space="preserve">  </v>
      </c>
      <c r="S77" s="91" t="str">
        <f>'A2'!K80</f>
        <v xml:space="preserve">  </v>
      </c>
      <c r="T77" s="91" t="str">
        <f>'A3'!K80</f>
        <v xml:space="preserve">  </v>
      </c>
      <c r="U77" s="91" t="str">
        <f>'A4'!K80</f>
        <v xml:space="preserve">  </v>
      </c>
      <c r="V77" s="91" t="str">
        <f>'A5'!K80</f>
        <v xml:space="preserve">  </v>
      </c>
      <c r="W77" s="91" t="str">
        <f>'A6'!K80</f>
        <v xml:space="preserve">  </v>
      </c>
      <c r="X77" s="91" t="str">
        <f>'A7'!K80</f>
        <v xml:space="preserve">  </v>
      </c>
      <c r="Y77" s="91" t="str">
        <f>'B1'!K80</f>
        <v xml:space="preserve">  </v>
      </c>
      <c r="Z77" s="91" t="str">
        <f>'B2'!K80</f>
        <v xml:space="preserve">  </v>
      </c>
      <c r="AA77" s="91" t="str">
        <f>'B3'!K80</f>
        <v xml:space="preserve">  </v>
      </c>
      <c r="AB77" s="91" t="str">
        <f>'C1'!K80</f>
        <v xml:space="preserve">  </v>
      </c>
      <c r="AC77" s="91" t="str">
        <f>'C2'!K80</f>
        <v xml:space="preserve">  </v>
      </c>
      <c r="AD77" s="91" t="str">
        <f>'C3'!K80</f>
        <v xml:space="preserve">  </v>
      </c>
      <c r="AE77" s="91" t="str">
        <f>'C4'!K80</f>
        <v xml:space="preserve">  </v>
      </c>
      <c r="AF77" s="101" t="str">
        <f t="shared" si="14"/>
        <v xml:space="preserve">  </v>
      </c>
      <c r="AG77" s="104" t="str">
        <f>IF('I NILAI SEKOLAH'!D76="","", 'I NILAI SEKOLAH'!D76)</f>
        <v/>
      </c>
      <c r="AH77" s="104" t="str">
        <f>IF('I NILAI SEKOLAH'!E76="","", 'I NILAI SEKOLAH'!E76)</f>
        <v/>
      </c>
      <c r="AI77" s="104" t="str">
        <f>IF('I NILAI SEKOLAH'!F76="","", 'I NILAI SEKOLAH'!F76)</f>
        <v/>
      </c>
      <c r="AJ77" s="104" t="str">
        <f>IF('I NILAI SEKOLAH'!G76="","", 'I NILAI SEKOLAH'!G76)</f>
        <v/>
      </c>
      <c r="AK77" s="104" t="str">
        <f>IF('I NILAI SEKOLAH'!H76="","", 'I NILAI SEKOLAH'!H76)</f>
        <v/>
      </c>
      <c r="AL77" s="104" t="str">
        <f>IF('I NILAI SEKOLAH'!I76="","", 'I NILAI SEKOLAH'!I76)</f>
        <v/>
      </c>
      <c r="AM77" s="104" t="str">
        <f>IF('I NILAI SEKOLAH'!J76="","", 'I NILAI SEKOLAH'!J76)</f>
        <v/>
      </c>
      <c r="AN77" s="104" t="str">
        <f>IF('I NILAI SEKOLAH'!K76="","", 'I NILAI SEKOLAH'!K76)</f>
        <v/>
      </c>
      <c r="AO77" s="104" t="str">
        <f>IF('I NILAI SEKOLAH'!L76="","", 'I NILAI SEKOLAH'!L76)</f>
        <v/>
      </c>
      <c r="AP77" s="104" t="str">
        <f>IF('I NILAI SEKOLAH'!M76="","", 'I NILAI SEKOLAH'!M76)</f>
        <v/>
      </c>
      <c r="AQ77" s="104" t="str">
        <f>IF('I NILAI SEKOLAH'!N76="","", 'I NILAI SEKOLAH'!N76)</f>
        <v/>
      </c>
      <c r="AR77" s="104" t="str">
        <f>IF('I NILAI SEKOLAH'!O76="","", 'I NILAI SEKOLAH'!O76)</f>
        <v/>
      </c>
      <c r="AS77" s="104" t="str">
        <f>IF('I NILAI SEKOLAH'!P76="","", 'I NILAI SEKOLAH'!P76)</f>
        <v/>
      </c>
      <c r="AT77" s="104" t="str">
        <f>IF('I NILAI SEKOLAH'!Q76="","", 'I NILAI SEKOLAH'!Q76)</f>
        <v/>
      </c>
      <c r="AU77" s="104" t="str">
        <f>IF('I NILAI SEKOLAH'!R76="","", 'I NILAI SEKOLAH'!R76)</f>
        <v/>
      </c>
      <c r="AV77" s="104" t="str">
        <f>IF('I NILAI SEKOLAH'!S76="","", 'I NILAI SEKOLAH'!S76)</f>
        <v/>
      </c>
      <c r="AW77" s="104" t="str">
        <f>IF('I NILAI SEKOLAH'!T76="","", 'I NILAI SEKOLAH'!T76)</f>
        <v/>
      </c>
      <c r="AX77" s="105" t="str">
        <f t="shared" si="12"/>
        <v xml:space="preserve">  </v>
      </c>
      <c r="AY77" s="66"/>
    </row>
    <row r="78" spans="1:51" ht="15.75" customHeight="1" x14ac:dyDescent="0.25">
      <c r="A78" s="90" t="str">
        <f>IF(BIODATA!A76="","", BIODATA!A76)</f>
        <v/>
      </c>
      <c r="B78" s="88" t="str">
        <f>IF(BIODATA!C76="","", BIODATA!C76)</f>
        <v/>
      </c>
      <c r="C78" s="88" t="str">
        <f>IF(BIODATA!D76="","", BIODATA!D76)</f>
        <v/>
      </c>
      <c r="D78" s="107" t="str">
        <f>IF(BIODATA!E76="","", BIODATA!E76)</f>
        <v/>
      </c>
      <c r="E78" s="88" t="str">
        <f>IF(BIODATA!H76="","", BIODATA!H76)</f>
        <v/>
      </c>
      <c r="F78" s="89" t="str">
        <f>IF('I NILAI UN'!E78="","",'I NILAI UN'!E78)</f>
        <v/>
      </c>
      <c r="G78" s="89" t="str">
        <f>IF('I NILAI UN'!F78="","",'I NILAI UN'!F78)</f>
        <v/>
      </c>
      <c r="H78" s="89" t="str">
        <f>IF('I NILAI UN'!G78="","",'I NILAI UN'!G78)</f>
        <v/>
      </c>
      <c r="I78" s="89" t="str">
        <f>IF('I NILAI UN'!H78="","",'I NILAI UN'!H78)</f>
        <v/>
      </c>
      <c r="J78" s="89">
        <f t="shared" si="13"/>
        <v>0</v>
      </c>
      <c r="K78" s="108" t="str">
        <f t="shared" ref="K78:K141" si="15">IF(F78="","",IF(F78&gt;=85.1,"Sangat Baik",IF(F78&gt;=70.1,"Baik",IF(F78&gt;=55.1,"Cukup","Kurang"))))</f>
        <v/>
      </c>
      <c r="L78" s="108" t="str">
        <f t="shared" si="9"/>
        <v/>
      </c>
      <c r="M78" s="108" t="str">
        <f t="shared" si="10"/>
        <v/>
      </c>
      <c r="N78" s="108" t="str">
        <f t="shared" si="11"/>
        <v/>
      </c>
      <c r="O78" s="91" t="str">
        <f>Aa!K80</f>
        <v xml:space="preserve">  </v>
      </c>
      <c r="P78" s="91" t="str">
        <f>Ab!K81</f>
        <v xml:space="preserve">  </v>
      </c>
      <c r="Q78" s="91" t="str">
        <f>Ac!K81</f>
        <v xml:space="preserve">  </v>
      </c>
      <c r="R78" s="91" t="str">
        <f>Ad!K81</f>
        <v xml:space="preserve">  </v>
      </c>
      <c r="S78" s="91" t="str">
        <f>'A2'!K81</f>
        <v xml:space="preserve">  </v>
      </c>
      <c r="T78" s="91" t="str">
        <f>'A3'!K81</f>
        <v xml:space="preserve">  </v>
      </c>
      <c r="U78" s="91" t="str">
        <f>'A4'!K81</f>
        <v xml:space="preserve">  </v>
      </c>
      <c r="V78" s="91" t="str">
        <f>'A5'!K81</f>
        <v xml:space="preserve">  </v>
      </c>
      <c r="W78" s="91" t="str">
        <f>'A6'!K81</f>
        <v xml:space="preserve">  </v>
      </c>
      <c r="X78" s="91" t="str">
        <f>'A7'!K81</f>
        <v xml:space="preserve">  </v>
      </c>
      <c r="Y78" s="91" t="str">
        <f>'B1'!K81</f>
        <v xml:space="preserve">  </v>
      </c>
      <c r="Z78" s="91" t="str">
        <f>'B2'!K81</f>
        <v xml:space="preserve">  </v>
      </c>
      <c r="AA78" s="91" t="str">
        <f>'B3'!K81</f>
        <v xml:space="preserve">  </v>
      </c>
      <c r="AB78" s="91" t="str">
        <f>'C1'!K81</f>
        <v xml:space="preserve">  </v>
      </c>
      <c r="AC78" s="91" t="str">
        <f>'C2'!K81</f>
        <v xml:space="preserve">  </v>
      </c>
      <c r="AD78" s="91" t="str">
        <f>'C3'!K81</f>
        <v xml:space="preserve">  </v>
      </c>
      <c r="AE78" s="91" t="str">
        <f>'C4'!K81</f>
        <v xml:space="preserve">  </v>
      </c>
      <c r="AF78" s="101" t="str">
        <f t="shared" si="14"/>
        <v xml:space="preserve">  </v>
      </c>
      <c r="AG78" s="104" t="str">
        <f>IF('I NILAI SEKOLAH'!D77="","", 'I NILAI SEKOLAH'!D77)</f>
        <v/>
      </c>
      <c r="AH78" s="104" t="str">
        <f>IF('I NILAI SEKOLAH'!E77="","", 'I NILAI SEKOLAH'!E77)</f>
        <v/>
      </c>
      <c r="AI78" s="104" t="str">
        <f>IF('I NILAI SEKOLAH'!F77="","", 'I NILAI SEKOLAH'!F77)</f>
        <v/>
      </c>
      <c r="AJ78" s="104" t="str">
        <f>IF('I NILAI SEKOLAH'!G77="","", 'I NILAI SEKOLAH'!G77)</f>
        <v/>
      </c>
      <c r="AK78" s="104" t="str">
        <f>IF('I NILAI SEKOLAH'!H77="","", 'I NILAI SEKOLAH'!H77)</f>
        <v/>
      </c>
      <c r="AL78" s="104" t="str">
        <f>IF('I NILAI SEKOLAH'!I77="","", 'I NILAI SEKOLAH'!I77)</f>
        <v/>
      </c>
      <c r="AM78" s="104" t="str">
        <f>IF('I NILAI SEKOLAH'!J77="","", 'I NILAI SEKOLAH'!J77)</f>
        <v/>
      </c>
      <c r="AN78" s="104" t="str">
        <f>IF('I NILAI SEKOLAH'!K77="","", 'I NILAI SEKOLAH'!K77)</f>
        <v/>
      </c>
      <c r="AO78" s="104" t="str">
        <f>IF('I NILAI SEKOLAH'!L77="","", 'I NILAI SEKOLAH'!L77)</f>
        <v/>
      </c>
      <c r="AP78" s="104" t="str">
        <f>IF('I NILAI SEKOLAH'!M77="","", 'I NILAI SEKOLAH'!M77)</f>
        <v/>
      </c>
      <c r="AQ78" s="104" t="str">
        <f>IF('I NILAI SEKOLAH'!N77="","", 'I NILAI SEKOLAH'!N77)</f>
        <v/>
      </c>
      <c r="AR78" s="104" t="str">
        <f>IF('I NILAI SEKOLAH'!O77="","", 'I NILAI SEKOLAH'!O77)</f>
        <v/>
      </c>
      <c r="AS78" s="104" t="str">
        <f>IF('I NILAI SEKOLAH'!P77="","", 'I NILAI SEKOLAH'!P77)</f>
        <v/>
      </c>
      <c r="AT78" s="104" t="str">
        <f>IF('I NILAI SEKOLAH'!Q77="","", 'I NILAI SEKOLAH'!Q77)</f>
        <v/>
      </c>
      <c r="AU78" s="104" t="str">
        <f>IF('I NILAI SEKOLAH'!R77="","", 'I NILAI SEKOLAH'!R77)</f>
        <v/>
      </c>
      <c r="AV78" s="104" t="str">
        <f>IF('I NILAI SEKOLAH'!S77="","", 'I NILAI SEKOLAH'!S77)</f>
        <v/>
      </c>
      <c r="AW78" s="104" t="str">
        <f>IF('I NILAI SEKOLAH'!T77="","", 'I NILAI SEKOLAH'!T77)</f>
        <v/>
      </c>
      <c r="AX78" s="105" t="str">
        <f t="shared" si="12"/>
        <v xml:space="preserve">  </v>
      </c>
      <c r="AY78" s="66"/>
    </row>
    <row r="79" spans="1:51" ht="15.75" customHeight="1" x14ac:dyDescent="0.25">
      <c r="A79" s="90" t="str">
        <f>IF(BIODATA!A77="","", BIODATA!A77)</f>
        <v/>
      </c>
      <c r="B79" s="88" t="str">
        <f>IF(BIODATA!C77="","", BIODATA!C77)</f>
        <v/>
      </c>
      <c r="C79" s="88" t="str">
        <f>IF(BIODATA!D77="","", BIODATA!D77)</f>
        <v/>
      </c>
      <c r="D79" s="107" t="str">
        <f>IF(BIODATA!E77="","", BIODATA!E77)</f>
        <v/>
      </c>
      <c r="E79" s="88" t="str">
        <f>IF(BIODATA!H77="","", BIODATA!H77)</f>
        <v/>
      </c>
      <c r="F79" s="89" t="str">
        <f>IF('I NILAI UN'!E79="","",'I NILAI UN'!E79)</f>
        <v/>
      </c>
      <c r="G79" s="89" t="str">
        <f>IF('I NILAI UN'!F79="","",'I NILAI UN'!F79)</f>
        <v/>
      </c>
      <c r="H79" s="89" t="str">
        <f>IF('I NILAI UN'!G79="","",'I NILAI UN'!G79)</f>
        <v/>
      </c>
      <c r="I79" s="89" t="str">
        <f>IF('I NILAI UN'!H79="","",'I NILAI UN'!H79)</f>
        <v/>
      </c>
      <c r="J79" s="89">
        <f t="shared" si="13"/>
        <v>0</v>
      </c>
      <c r="K79" s="108" t="str">
        <f t="shared" si="15"/>
        <v/>
      </c>
      <c r="L79" s="108" t="str">
        <f t="shared" si="9"/>
        <v/>
      </c>
      <c r="M79" s="108" t="str">
        <f t="shared" si="10"/>
        <v/>
      </c>
      <c r="N79" s="108" t="str">
        <f t="shared" si="11"/>
        <v/>
      </c>
      <c r="O79" s="91" t="str">
        <f>Aa!K81</f>
        <v xml:space="preserve">  </v>
      </c>
      <c r="P79" s="91" t="str">
        <f>Ab!K82</f>
        <v xml:space="preserve">  </v>
      </c>
      <c r="Q79" s="91" t="str">
        <f>Ac!K82</f>
        <v xml:space="preserve">  </v>
      </c>
      <c r="R79" s="91" t="str">
        <f>Ad!K82</f>
        <v xml:space="preserve">  </v>
      </c>
      <c r="S79" s="91" t="str">
        <f>'A2'!K82</f>
        <v xml:space="preserve">  </v>
      </c>
      <c r="T79" s="91" t="str">
        <f>'A3'!K82</f>
        <v xml:space="preserve">  </v>
      </c>
      <c r="U79" s="91" t="str">
        <f>'A4'!K82</f>
        <v xml:space="preserve">  </v>
      </c>
      <c r="V79" s="91" t="str">
        <f>'A5'!K82</f>
        <v xml:space="preserve">  </v>
      </c>
      <c r="W79" s="91" t="str">
        <f>'A6'!K82</f>
        <v xml:space="preserve">  </v>
      </c>
      <c r="X79" s="91" t="str">
        <f>'A7'!K82</f>
        <v xml:space="preserve">  </v>
      </c>
      <c r="Y79" s="91" t="str">
        <f>'B1'!K82</f>
        <v xml:space="preserve">  </v>
      </c>
      <c r="Z79" s="91" t="str">
        <f>'B2'!K82</f>
        <v xml:space="preserve">  </v>
      </c>
      <c r="AA79" s="91" t="str">
        <f>'B3'!K82</f>
        <v xml:space="preserve">  </v>
      </c>
      <c r="AB79" s="91" t="str">
        <f>'C1'!K82</f>
        <v xml:space="preserve">  </v>
      </c>
      <c r="AC79" s="91" t="str">
        <f>'C2'!K82</f>
        <v xml:space="preserve">  </v>
      </c>
      <c r="AD79" s="91" t="str">
        <f>'C3'!K82</f>
        <v xml:space="preserve">  </v>
      </c>
      <c r="AE79" s="91" t="str">
        <f>'C4'!K82</f>
        <v xml:space="preserve">  </v>
      </c>
      <c r="AF79" s="101" t="str">
        <f t="shared" si="14"/>
        <v xml:space="preserve">  </v>
      </c>
      <c r="AG79" s="104" t="str">
        <f>IF('I NILAI SEKOLAH'!D78="","", 'I NILAI SEKOLAH'!D78)</f>
        <v/>
      </c>
      <c r="AH79" s="104" t="str">
        <f>IF('I NILAI SEKOLAH'!E78="","", 'I NILAI SEKOLAH'!E78)</f>
        <v/>
      </c>
      <c r="AI79" s="104" t="str">
        <f>IF('I NILAI SEKOLAH'!F78="","", 'I NILAI SEKOLAH'!F78)</f>
        <v/>
      </c>
      <c r="AJ79" s="104" t="str">
        <f>IF('I NILAI SEKOLAH'!G78="","", 'I NILAI SEKOLAH'!G78)</f>
        <v/>
      </c>
      <c r="AK79" s="104" t="str">
        <f>IF('I NILAI SEKOLAH'!H78="","", 'I NILAI SEKOLAH'!H78)</f>
        <v/>
      </c>
      <c r="AL79" s="104" t="str">
        <f>IF('I NILAI SEKOLAH'!I78="","", 'I NILAI SEKOLAH'!I78)</f>
        <v/>
      </c>
      <c r="AM79" s="104" t="str">
        <f>IF('I NILAI SEKOLAH'!J78="","", 'I NILAI SEKOLAH'!J78)</f>
        <v/>
      </c>
      <c r="AN79" s="104" t="str">
        <f>IF('I NILAI SEKOLAH'!K78="","", 'I NILAI SEKOLAH'!K78)</f>
        <v/>
      </c>
      <c r="AO79" s="104" t="str">
        <f>IF('I NILAI SEKOLAH'!L78="","", 'I NILAI SEKOLAH'!L78)</f>
        <v/>
      </c>
      <c r="AP79" s="104" t="str">
        <f>IF('I NILAI SEKOLAH'!M78="","", 'I NILAI SEKOLAH'!M78)</f>
        <v/>
      </c>
      <c r="AQ79" s="104" t="str">
        <f>IF('I NILAI SEKOLAH'!N78="","", 'I NILAI SEKOLAH'!N78)</f>
        <v/>
      </c>
      <c r="AR79" s="104" t="str">
        <f>IF('I NILAI SEKOLAH'!O78="","", 'I NILAI SEKOLAH'!O78)</f>
        <v/>
      </c>
      <c r="AS79" s="104" t="str">
        <f>IF('I NILAI SEKOLAH'!P78="","", 'I NILAI SEKOLAH'!P78)</f>
        <v/>
      </c>
      <c r="AT79" s="104" t="str">
        <f>IF('I NILAI SEKOLAH'!Q78="","", 'I NILAI SEKOLAH'!Q78)</f>
        <v/>
      </c>
      <c r="AU79" s="104" t="str">
        <f>IF('I NILAI SEKOLAH'!R78="","", 'I NILAI SEKOLAH'!R78)</f>
        <v/>
      </c>
      <c r="AV79" s="104" t="str">
        <f>IF('I NILAI SEKOLAH'!S78="","", 'I NILAI SEKOLAH'!S78)</f>
        <v/>
      </c>
      <c r="AW79" s="104" t="str">
        <f>IF('I NILAI SEKOLAH'!T78="","", 'I NILAI SEKOLAH'!T78)</f>
        <v/>
      </c>
      <c r="AX79" s="105" t="str">
        <f t="shared" si="12"/>
        <v xml:space="preserve">  </v>
      </c>
      <c r="AY79" s="66"/>
    </row>
    <row r="80" spans="1:51" ht="15.75" customHeight="1" x14ac:dyDescent="0.25">
      <c r="A80" s="90" t="str">
        <f>IF(BIODATA!A78="","", BIODATA!A78)</f>
        <v/>
      </c>
      <c r="B80" s="88" t="str">
        <f>IF(BIODATA!C78="","", BIODATA!C78)</f>
        <v/>
      </c>
      <c r="C80" s="88" t="str">
        <f>IF(BIODATA!D78="","", BIODATA!D78)</f>
        <v/>
      </c>
      <c r="D80" s="107" t="str">
        <f>IF(BIODATA!E78="","", BIODATA!E78)</f>
        <v/>
      </c>
      <c r="E80" s="88" t="str">
        <f>IF(BIODATA!H78="","", BIODATA!H78)</f>
        <v/>
      </c>
      <c r="F80" s="89" t="str">
        <f>IF('I NILAI UN'!E80="","",'I NILAI UN'!E80)</f>
        <v/>
      </c>
      <c r="G80" s="89" t="str">
        <f>IF('I NILAI UN'!F80="","",'I NILAI UN'!F80)</f>
        <v/>
      </c>
      <c r="H80" s="89" t="str">
        <f>IF('I NILAI UN'!G80="","",'I NILAI UN'!G80)</f>
        <v/>
      </c>
      <c r="I80" s="89" t="str">
        <f>IF('I NILAI UN'!H80="","",'I NILAI UN'!H80)</f>
        <v/>
      </c>
      <c r="J80" s="89">
        <f t="shared" si="13"/>
        <v>0</v>
      </c>
      <c r="K80" s="108" t="str">
        <f t="shared" si="15"/>
        <v/>
      </c>
      <c r="L80" s="108" t="str">
        <f t="shared" si="9"/>
        <v/>
      </c>
      <c r="M80" s="108" t="str">
        <f t="shared" si="10"/>
        <v/>
      </c>
      <c r="N80" s="108" t="str">
        <f t="shared" si="11"/>
        <v/>
      </c>
      <c r="O80" s="91" t="str">
        <f>Aa!K82</f>
        <v xml:space="preserve">  </v>
      </c>
      <c r="P80" s="91" t="str">
        <f>Ab!K83</f>
        <v xml:space="preserve">  </v>
      </c>
      <c r="Q80" s="91" t="str">
        <f>Ac!K83</f>
        <v xml:space="preserve">  </v>
      </c>
      <c r="R80" s="91" t="str">
        <f>Ad!K83</f>
        <v xml:space="preserve">  </v>
      </c>
      <c r="S80" s="91" t="str">
        <f>'A2'!K83</f>
        <v xml:space="preserve">  </v>
      </c>
      <c r="T80" s="91" t="str">
        <f>'A3'!K83</f>
        <v xml:space="preserve">  </v>
      </c>
      <c r="U80" s="91" t="str">
        <f>'A4'!K83</f>
        <v xml:space="preserve">  </v>
      </c>
      <c r="V80" s="91" t="str">
        <f>'A5'!K83</f>
        <v xml:space="preserve">  </v>
      </c>
      <c r="W80" s="91" t="str">
        <f>'A6'!K83</f>
        <v xml:space="preserve">  </v>
      </c>
      <c r="X80" s="91" t="str">
        <f>'A7'!K83</f>
        <v xml:space="preserve">  </v>
      </c>
      <c r="Y80" s="91" t="str">
        <f>'B1'!K83</f>
        <v xml:space="preserve">  </v>
      </c>
      <c r="Z80" s="91" t="str">
        <f>'B2'!K83</f>
        <v xml:space="preserve">  </v>
      </c>
      <c r="AA80" s="91" t="str">
        <f>'B3'!K83</f>
        <v xml:space="preserve">  </v>
      </c>
      <c r="AB80" s="91" t="str">
        <f>'C1'!K83</f>
        <v xml:space="preserve">  </v>
      </c>
      <c r="AC80" s="91" t="str">
        <f>'C2'!K83</f>
        <v xml:space="preserve">  </v>
      </c>
      <c r="AD80" s="91" t="str">
        <f>'C3'!K83</f>
        <v xml:space="preserve">  </v>
      </c>
      <c r="AE80" s="91" t="str">
        <f>'C4'!K83</f>
        <v xml:space="preserve">  </v>
      </c>
      <c r="AF80" s="101" t="str">
        <f t="shared" si="14"/>
        <v xml:space="preserve">  </v>
      </c>
      <c r="AG80" s="104" t="str">
        <f>IF('I NILAI SEKOLAH'!D79="","", 'I NILAI SEKOLAH'!D79)</f>
        <v/>
      </c>
      <c r="AH80" s="104" t="str">
        <f>IF('I NILAI SEKOLAH'!E79="","", 'I NILAI SEKOLAH'!E79)</f>
        <v/>
      </c>
      <c r="AI80" s="104" t="str">
        <f>IF('I NILAI SEKOLAH'!F79="","", 'I NILAI SEKOLAH'!F79)</f>
        <v/>
      </c>
      <c r="AJ80" s="104" t="str">
        <f>IF('I NILAI SEKOLAH'!G79="","", 'I NILAI SEKOLAH'!G79)</f>
        <v/>
      </c>
      <c r="AK80" s="104" t="str">
        <f>IF('I NILAI SEKOLAH'!H79="","", 'I NILAI SEKOLAH'!H79)</f>
        <v/>
      </c>
      <c r="AL80" s="104" t="str">
        <f>IF('I NILAI SEKOLAH'!I79="","", 'I NILAI SEKOLAH'!I79)</f>
        <v/>
      </c>
      <c r="AM80" s="104" t="str">
        <f>IF('I NILAI SEKOLAH'!J79="","", 'I NILAI SEKOLAH'!J79)</f>
        <v/>
      </c>
      <c r="AN80" s="104" t="str">
        <f>IF('I NILAI SEKOLAH'!K79="","", 'I NILAI SEKOLAH'!K79)</f>
        <v/>
      </c>
      <c r="AO80" s="104" t="str">
        <f>IF('I NILAI SEKOLAH'!L79="","", 'I NILAI SEKOLAH'!L79)</f>
        <v/>
      </c>
      <c r="AP80" s="104" t="str">
        <f>IF('I NILAI SEKOLAH'!M79="","", 'I NILAI SEKOLAH'!M79)</f>
        <v/>
      </c>
      <c r="AQ80" s="104" t="str">
        <f>IF('I NILAI SEKOLAH'!N79="","", 'I NILAI SEKOLAH'!N79)</f>
        <v/>
      </c>
      <c r="AR80" s="104" t="str">
        <f>IF('I NILAI SEKOLAH'!O79="","", 'I NILAI SEKOLAH'!O79)</f>
        <v/>
      </c>
      <c r="AS80" s="104" t="str">
        <f>IF('I NILAI SEKOLAH'!P79="","", 'I NILAI SEKOLAH'!P79)</f>
        <v/>
      </c>
      <c r="AT80" s="104" t="str">
        <f>IF('I NILAI SEKOLAH'!Q79="","", 'I NILAI SEKOLAH'!Q79)</f>
        <v/>
      </c>
      <c r="AU80" s="104" t="str">
        <f>IF('I NILAI SEKOLAH'!R79="","", 'I NILAI SEKOLAH'!R79)</f>
        <v/>
      </c>
      <c r="AV80" s="104" t="str">
        <f>IF('I NILAI SEKOLAH'!S79="","", 'I NILAI SEKOLAH'!S79)</f>
        <v/>
      </c>
      <c r="AW80" s="104" t="str">
        <f>IF('I NILAI SEKOLAH'!T79="","", 'I NILAI SEKOLAH'!T79)</f>
        <v/>
      </c>
      <c r="AX80" s="105" t="str">
        <f t="shared" si="12"/>
        <v xml:space="preserve">  </v>
      </c>
      <c r="AY80" s="66"/>
    </row>
    <row r="81" spans="1:51" ht="15.75" customHeight="1" x14ac:dyDescent="0.25">
      <c r="A81" s="90" t="str">
        <f>IF(BIODATA!A79="","", BIODATA!A79)</f>
        <v/>
      </c>
      <c r="B81" s="88" t="str">
        <f>IF(BIODATA!C79="","", BIODATA!C79)</f>
        <v/>
      </c>
      <c r="C81" s="88" t="str">
        <f>IF(BIODATA!D79="","", BIODATA!D79)</f>
        <v/>
      </c>
      <c r="D81" s="107" t="str">
        <f>IF(BIODATA!E79="","", BIODATA!E79)</f>
        <v/>
      </c>
      <c r="E81" s="88" t="str">
        <f>IF(BIODATA!H79="","", BIODATA!H79)</f>
        <v/>
      </c>
      <c r="F81" s="89" t="str">
        <f>IF('I NILAI UN'!E81="","",'I NILAI UN'!E81)</f>
        <v/>
      </c>
      <c r="G81" s="89" t="str">
        <f>IF('I NILAI UN'!F81="","",'I NILAI UN'!F81)</f>
        <v/>
      </c>
      <c r="H81" s="89" t="str">
        <f>IF('I NILAI UN'!G81="","",'I NILAI UN'!G81)</f>
        <v/>
      </c>
      <c r="I81" s="89" t="str">
        <f>IF('I NILAI UN'!H81="","",'I NILAI UN'!H81)</f>
        <v/>
      </c>
      <c r="J81" s="89">
        <f t="shared" si="13"/>
        <v>0</v>
      </c>
      <c r="K81" s="108" t="str">
        <f t="shared" si="15"/>
        <v/>
      </c>
      <c r="L81" s="108" t="str">
        <f t="shared" si="9"/>
        <v/>
      </c>
      <c r="M81" s="108" t="str">
        <f t="shared" si="10"/>
        <v/>
      </c>
      <c r="N81" s="108" t="str">
        <f t="shared" si="11"/>
        <v/>
      </c>
      <c r="O81" s="91" t="str">
        <f>Aa!K83</f>
        <v xml:space="preserve">  </v>
      </c>
      <c r="P81" s="91" t="str">
        <f>Ab!K84</f>
        <v xml:space="preserve">  </v>
      </c>
      <c r="Q81" s="91" t="str">
        <f>Ac!K84</f>
        <v xml:space="preserve">  </v>
      </c>
      <c r="R81" s="91" t="str">
        <f>Ad!K84</f>
        <v xml:space="preserve">  </v>
      </c>
      <c r="S81" s="91" t="str">
        <f>'A2'!K84</f>
        <v xml:space="preserve">  </v>
      </c>
      <c r="T81" s="91" t="str">
        <f>'A3'!K84</f>
        <v xml:space="preserve">  </v>
      </c>
      <c r="U81" s="91" t="str">
        <f>'A4'!K84</f>
        <v xml:space="preserve">  </v>
      </c>
      <c r="V81" s="91" t="str">
        <f>'A5'!K84</f>
        <v xml:space="preserve">  </v>
      </c>
      <c r="W81" s="91" t="str">
        <f>'A6'!K84</f>
        <v xml:space="preserve">  </v>
      </c>
      <c r="X81" s="91" t="str">
        <f>'A7'!K84</f>
        <v xml:space="preserve">  </v>
      </c>
      <c r="Y81" s="91" t="str">
        <f>'B1'!K84</f>
        <v xml:space="preserve">  </v>
      </c>
      <c r="Z81" s="91" t="str">
        <f>'B2'!K84</f>
        <v xml:space="preserve">  </v>
      </c>
      <c r="AA81" s="91" t="str">
        <f>'B3'!K84</f>
        <v xml:space="preserve">  </v>
      </c>
      <c r="AB81" s="91" t="str">
        <f>'C1'!K84</f>
        <v xml:space="preserve">  </v>
      </c>
      <c r="AC81" s="91" t="str">
        <f>'C2'!K84</f>
        <v xml:space="preserve">  </v>
      </c>
      <c r="AD81" s="91" t="str">
        <f>'C3'!K84</f>
        <v xml:space="preserve">  </v>
      </c>
      <c r="AE81" s="91" t="str">
        <f>'C4'!K84</f>
        <v xml:space="preserve">  </v>
      </c>
      <c r="AF81" s="101" t="str">
        <f t="shared" si="14"/>
        <v xml:space="preserve">  </v>
      </c>
      <c r="AG81" s="104" t="str">
        <f>IF('I NILAI SEKOLAH'!D80="","", 'I NILAI SEKOLAH'!D80)</f>
        <v/>
      </c>
      <c r="AH81" s="104" t="str">
        <f>IF('I NILAI SEKOLAH'!E80="","", 'I NILAI SEKOLAH'!E80)</f>
        <v/>
      </c>
      <c r="AI81" s="104" t="str">
        <f>IF('I NILAI SEKOLAH'!F80="","", 'I NILAI SEKOLAH'!F80)</f>
        <v/>
      </c>
      <c r="AJ81" s="104" t="str">
        <f>IF('I NILAI SEKOLAH'!G80="","", 'I NILAI SEKOLAH'!G80)</f>
        <v/>
      </c>
      <c r="AK81" s="104" t="str">
        <f>IF('I NILAI SEKOLAH'!H80="","", 'I NILAI SEKOLAH'!H80)</f>
        <v/>
      </c>
      <c r="AL81" s="104" t="str">
        <f>IF('I NILAI SEKOLAH'!I80="","", 'I NILAI SEKOLAH'!I80)</f>
        <v/>
      </c>
      <c r="AM81" s="104" t="str">
        <f>IF('I NILAI SEKOLAH'!J80="","", 'I NILAI SEKOLAH'!J80)</f>
        <v/>
      </c>
      <c r="AN81" s="104" t="str">
        <f>IF('I NILAI SEKOLAH'!K80="","", 'I NILAI SEKOLAH'!K80)</f>
        <v/>
      </c>
      <c r="AO81" s="104" t="str">
        <f>IF('I NILAI SEKOLAH'!L80="","", 'I NILAI SEKOLAH'!L80)</f>
        <v/>
      </c>
      <c r="AP81" s="104" t="str">
        <f>IF('I NILAI SEKOLAH'!M80="","", 'I NILAI SEKOLAH'!M80)</f>
        <v/>
      </c>
      <c r="AQ81" s="104" t="str">
        <f>IF('I NILAI SEKOLAH'!N80="","", 'I NILAI SEKOLAH'!N80)</f>
        <v/>
      </c>
      <c r="AR81" s="104" t="str">
        <f>IF('I NILAI SEKOLAH'!O80="","", 'I NILAI SEKOLAH'!O80)</f>
        <v/>
      </c>
      <c r="AS81" s="104" t="str">
        <f>IF('I NILAI SEKOLAH'!P80="","", 'I NILAI SEKOLAH'!P80)</f>
        <v/>
      </c>
      <c r="AT81" s="104" t="str">
        <f>IF('I NILAI SEKOLAH'!Q80="","", 'I NILAI SEKOLAH'!Q80)</f>
        <v/>
      </c>
      <c r="AU81" s="104" t="str">
        <f>IF('I NILAI SEKOLAH'!R80="","", 'I NILAI SEKOLAH'!R80)</f>
        <v/>
      </c>
      <c r="AV81" s="104" t="str">
        <f>IF('I NILAI SEKOLAH'!S80="","", 'I NILAI SEKOLAH'!S80)</f>
        <v/>
      </c>
      <c r="AW81" s="104" t="str">
        <f>IF('I NILAI SEKOLAH'!T80="","", 'I NILAI SEKOLAH'!T80)</f>
        <v/>
      </c>
      <c r="AX81" s="105" t="str">
        <f t="shared" si="12"/>
        <v xml:space="preserve">  </v>
      </c>
      <c r="AY81" s="66"/>
    </row>
    <row r="82" spans="1:51" ht="15.75" customHeight="1" x14ac:dyDescent="0.25">
      <c r="A82" s="90" t="str">
        <f>IF(BIODATA!A80="","", BIODATA!A80)</f>
        <v/>
      </c>
      <c r="B82" s="88" t="str">
        <f>IF(BIODATA!C80="","", BIODATA!C80)</f>
        <v/>
      </c>
      <c r="C82" s="88" t="str">
        <f>IF(BIODATA!D80="","", BIODATA!D80)</f>
        <v/>
      </c>
      <c r="D82" s="107" t="str">
        <f>IF(BIODATA!E80="","", BIODATA!E80)</f>
        <v/>
      </c>
      <c r="E82" s="88" t="str">
        <f>IF(BIODATA!H80="","", BIODATA!H80)</f>
        <v/>
      </c>
      <c r="F82" s="89" t="str">
        <f>IF('I NILAI UN'!E82="","",'I NILAI UN'!E82)</f>
        <v/>
      </c>
      <c r="G82" s="89" t="str">
        <f>IF('I NILAI UN'!F82="","",'I NILAI UN'!F82)</f>
        <v/>
      </c>
      <c r="H82" s="89" t="str">
        <f>IF('I NILAI UN'!G82="","",'I NILAI UN'!G82)</f>
        <v/>
      </c>
      <c r="I82" s="89" t="str">
        <f>IF('I NILAI UN'!H82="","",'I NILAI UN'!H82)</f>
        <v/>
      </c>
      <c r="J82" s="89">
        <f t="shared" si="13"/>
        <v>0</v>
      </c>
      <c r="K82" s="108" t="str">
        <f t="shared" si="15"/>
        <v/>
      </c>
      <c r="L82" s="108" t="str">
        <f t="shared" si="9"/>
        <v/>
      </c>
      <c r="M82" s="108" t="str">
        <f t="shared" si="10"/>
        <v/>
      </c>
      <c r="N82" s="108" t="str">
        <f t="shared" si="11"/>
        <v/>
      </c>
      <c r="O82" s="91" t="str">
        <f>Aa!K84</f>
        <v xml:space="preserve">  </v>
      </c>
      <c r="P82" s="91" t="str">
        <f>Ab!K85</f>
        <v xml:space="preserve">  </v>
      </c>
      <c r="Q82" s="91" t="str">
        <f>Ac!K85</f>
        <v xml:space="preserve">  </v>
      </c>
      <c r="R82" s="91" t="str">
        <f>Ad!K85</f>
        <v xml:space="preserve">  </v>
      </c>
      <c r="S82" s="91" t="str">
        <f>'A2'!K85</f>
        <v xml:space="preserve">  </v>
      </c>
      <c r="T82" s="91" t="str">
        <f>'A3'!K85</f>
        <v xml:space="preserve">  </v>
      </c>
      <c r="U82" s="91" t="str">
        <f>'A4'!K85</f>
        <v xml:space="preserve">  </v>
      </c>
      <c r="V82" s="91" t="str">
        <f>'A5'!K85</f>
        <v xml:space="preserve">  </v>
      </c>
      <c r="W82" s="91" t="str">
        <f>'A6'!K85</f>
        <v xml:space="preserve">  </v>
      </c>
      <c r="X82" s="91" t="str">
        <f>'A7'!K85</f>
        <v xml:space="preserve">  </v>
      </c>
      <c r="Y82" s="91" t="str">
        <f>'B1'!K85</f>
        <v xml:space="preserve">  </v>
      </c>
      <c r="Z82" s="91" t="str">
        <f>'B2'!K85</f>
        <v xml:space="preserve">  </v>
      </c>
      <c r="AA82" s="91" t="str">
        <f>'B3'!K85</f>
        <v xml:space="preserve">  </v>
      </c>
      <c r="AB82" s="91" t="str">
        <f>'C1'!K85</f>
        <v xml:space="preserve">  </v>
      </c>
      <c r="AC82" s="91" t="str">
        <f>'C2'!K85</f>
        <v xml:space="preserve">  </v>
      </c>
      <c r="AD82" s="91" t="str">
        <f>'C3'!K85</f>
        <v xml:space="preserve">  </v>
      </c>
      <c r="AE82" s="91" t="str">
        <f>'C4'!K85</f>
        <v xml:space="preserve">  </v>
      </c>
      <c r="AF82" s="101" t="str">
        <f t="shared" si="14"/>
        <v xml:space="preserve">  </v>
      </c>
      <c r="AG82" s="104" t="str">
        <f>IF('I NILAI SEKOLAH'!D81="","", 'I NILAI SEKOLAH'!D81)</f>
        <v/>
      </c>
      <c r="AH82" s="104" t="str">
        <f>IF('I NILAI SEKOLAH'!E81="","", 'I NILAI SEKOLAH'!E81)</f>
        <v/>
      </c>
      <c r="AI82" s="104" t="str">
        <f>IF('I NILAI SEKOLAH'!F81="","", 'I NILAI SEKOLAH'!F81)</f>
        <v/>
      </c>
      <c r="AJ82" s="104" t="str">
        <f>IF('I NILAI SEKOLAH'!G81="","", 'I NILAI SEKOLAH'!G81)</f>
        <v/>
      </c>
      <c r="AK82" s="104" t="str">
        <f>IF('I NILAI SEKOLAH'!H81="","", 'I NILAI SEKOLAH'!H81)</f>
        <v/>
      </c>
      <c r="AL82" s="104" t="str">
        <f>IF('I NILAI SEKOLAH'!I81="","", 'I NILAI SEKOLAH'!I81)</f>
        <v/>
      </c>
      <c r="AM82" s="104" t="str">
        <f>IF('I NILAI SEKOLAH'!J81="","", 'I NILAI SEKOLAH'!J81)</f>
        <v/>
      </c>
      <c r="AN82" s="104" t="str">
        <f>IF('I NILAI SEKOLAH'!K81="","", 'I NILAI SEKOLAH'!K81)</f>
        <v/>
      </c>
      <c r="AO82" s="104" t="str">
        <f>IF('I NILAI SEKOLAH'!L81="","", 'I NILAI SEKOLAH'!L81)</f>
        <v/>
      </c>
      <c r="AP82" s="104" t="str">
        <f>IF('I NILAI SEKOLAH'!M81="","", 'I NILAI SEKOLAH'!M81)</f>
        <v/>
      </c>
      <c r="AQ82" s="104" t="str">
        <f>IF('I NILAI SEKOLAH'!N81="","", 'I NILAI SEKOLAH'!N81)</f>
        <v/>
      </c>
      <c r="AR82" s="104" t="str">
        <f>IF('I NILAI SEKOLAH'!O81="","", 'I NILAI SEKOLAH'!O81)</f>
        <v/>
      </c>
      <c r="AS82" s="104" t="str">
        <f>IF('I NILAI SEKOLAH'!P81="","", 'I NILAI SEKOLAH'!P81)</f>
        <v/>
      </c>
      <c r="AT82" s="104" t="str">
        <f>IF('I NILAI SEKOLAH'!Q81="","", 'I NILAI SEKOLAH'!Q81)</f>
        <v/>
      </c>
      <c r="AU82" s="104" t="str">
        <f>IF('I NILAI SEKOLAH'!R81="","", 'I NILAI SEKOLAH'!R81)</f>
        <v/>
      </c>
      <c r="AV82" s="104" t="str">
        <f>IF('I NILAI SEKOLAH'!S81="","", 'I NILAI SEKOLAH'!S81)</f>
        <v/>
      </c>
      <c r="AW82" s="104" t="str">
        <f>IF('I NILAI SEKOLAH'!T81="","", 'I NILAI SEKOLAH'!T81)</f>
        <v/>
      </c>
      <c r="AX82" s="105" t="str">
        <f t="shared" si="12"/>
        <v xml:space="preserve">  </v>
      </c>
      <c r="AY82" s="66"/>
    </row>
    <row r="83" spans="1:51" ht="15.75" customHeight="1" x14ac:dyDescent="0.25">
      <c r="A83" s="90" t="str">
        <f>IF(BIODATA!A81="","", BIODATA!A81)</f>
        <v/>
      </c>
      <c r="B83" s="88" t="str">
        <f>IF(BIODATA!C81="","", BIODATA!C81)</f>
        <v/>
      </c>
      <c r="C83" s="88" t="str">
        <f>IF(BIODATA!D81="","", BIODATA!D81)</f>
        <v/>
      </c>
      <c r="D83" s="107" t="str">
        <f>IF(BIODATA!E81="","", BIODATA!E81)</f>
        <v/>
      </c>
      <c r="E83" s="88" t="str">
        <f>IF(BIODATA!H81="","", BIODATA!H81)</f>
        <v/>
      </c>
      <c r="F83" s="89" t="str">
        <f>IF('I NILAI UN'!E83="","",'I NILAI UN'!E83)</f>
        <v/>
      </c>
      <c r="G83" s="89" t="str">
        <f>IF('I NILAI UN'!F83="","",'I NILAI UN'!F83)</f>
        <v/>
      </c>
      <c r="H83" s="89" t="str">
        <f>IF('I NILAI UN'!G83="","",'I NILAI UN'!G83)</f>
        <v/>
      </c>
      <c r="I83" s="89" t="str">
        <f>IF('I NILAI UN'!H83="","",'I NILAI UN'!H83)</f>
        <v/>
      </c>
      <c r="J83" s="89">
        <f t="shared" si="13"/>
        <v>0</v>
      </c>
      <c r="K83" s="108" t="str">
        <f t="shared" si="15"/>
        <v/>
      </c>
      <c r="L83" s="108" t="str">
        <f t="shared" si="9"/>
        <v/>
      </c>
      <c r="M83" s="108" t="str">
        <f t="shared" si="10"/>
        <v/>
      </c>
      <c r="N83" s="108" t="str">
        <f t="shared" si="11"/>
        <v/>
      </c>
      <c r="O83" s="91" t="str">
        <f>Aa!K85</f>
        <v xml:space="preserve">  </v>
      </c>
      <c r="P83" s="91" t="str">
        <f>Ab!K86</f>
        <v xml:space="preserve">  </v>
      </c>
      <c r="Q83" s="91" t="str">
        <f>Ac!K86</f>
        <v xml:space="preserve">  </v>
      </c>
      <c r="R83" s="91" t="str">
        <f>Ad!K86</f>
        <v xml:space="preserve">  </v>
      </c>
      <c r="S83" s="91" t="str">
        <f>'A2'!K86</f>
        <v xml:space="preserve">  </v>
      </c>
      <c r="T83" s="91" t="str">
        <f>'A3'!K86</f>
        <v xml:space="preserve">  </v>
      </c>
      <c r="U83" s="91" t="str">
        <f>'A4'!K86</f>
        <v xml:space="preserve">  </v>
      </c>
      <c r="V83" s="91" t="str">
        <f>'A5'!K86</f>
        <v xml:space="preserve">  </v>
      </c>
      <c r="W83" s="91" t="str">
        <f>'A6'!K86</f>
        <v xml:space="preserve">  </v>
      </c>
      <c r="X83" s="91" t="str">
        <f>'A7'!K86</f>
        <v xml:space="preserve">  </v>
      </c>
      <c r="Y83" s="91" t="str">
        <f>'B1'!K86</f>
        <v xml:space="preserve">  </v>
      </c>
      <c r="Z83" s="91" t="str">
        <f>'B2'!K86</f>
        <v xml:space="preserve">  </v>
      </c>
      <c r="AA83" s="91" t="str">
        <f>'B3'!K86</f>
        <v xml:space="preserve">  </v>
      </c>
      <c r="AB83" s="91" t="str">
        <f>'C1'!K86</f>
        <v xml:space="preserve">  </v>
      </c>
      <c r="AC83" s="91" t="str">
        <f>'C2'!K86</f>
        <v xml:space="preserve">  </v>
      </c>
      <c r="AD83" s="91" t="str">
        <f>'C3'!K86</f>
        <v xml:space="preserve">  </v>
      </c>
      <c r="AE83" s="91" t="str">
        <f>'C4'!K86</f>
        <v xml:space="preserve">  </v>
      </c>
      <c r="AF83" s="101" t="str">
        <f t="shared" si="14"/>
        <v xml:space="preserve">  </v>
      </c>
      <c r="AG83" s="104" t="str">
        <f>IF('I NILAI SEKOLAH'!D82="","", 'I NILAI SEKOLAH'!D82)</f>
        <v/>
      </c>
      <c r="AH83" s="104" t="str">
        <f>IF('I NILAI SEKOLAH'!E82="","", 'I NILAI SEKOLAH'!E82)</f>
        <v/>
      </c>
      <c r="AI83" s="104" t="str">
        <f>IF('I NILAI SEKOLAH'!F82="","", 'I NILAI SEKOLAH'!F82)</f>
        <v/>
      </c>
      <c r="AJ83" s="104" t="str">
        <f>IF('I NILAI SEKOLAH'!G82="","", 'I NILAI SEKOLAH'!G82)</f>
        <v/>
      </c>
      <c r="AK83" s="104" t="str">
        <f>IF('I NILAI SEKOLAH'!H82="","", 'I NILAI SEKOLAH'!H82)</f>
        <v/>
      </c>
      <c r="AL83" s="104" t="str">
        <f>IF('I NILAI SEKOLAH'!I82="","", 'I NILAI SEKOLAH'!I82)</f>
        <v/>
      </c>
      <c r="AM83" s="104" t="str">
        <f>IF('I NILAI SEKOLAH'!J82="","", 'I NILAI SEKOLAH'!J82)</f>
        <v/>
      </c>
      <c r="AN83" s="104" t="str">
        <f>IF('I NILAI SEKOLAH'!K82="","", 'I NILAI SEKOLAH'!K82)</f>
        <v/>
      </c>
      <c r="AO83" s="104" t="str">
        <f>IF('I NILAI SEKOLAH'!L82="","", 'I NILAI SEKOLAH'!L82)</f>
        <v/>
      </c>
      <c r="AP83" s="104" t="str">
        <f>IF('I NILAI SEKOLAH'!M82="","", 'I NILAI SEKOLAH'!M82)</f>
        <v/>
      </c>
      <c r="AQ83" s="104" t="str">
        <f>IF('I NILAI SEKOLAH'!N82="","", 'I NILAI SEKOLAH'!N82)</f>
        <v/>
      </c>
      <c r="AR83" s="104" t="str">
        <f>IF('I NILAI SEKOLAH'!O82="","", 'I NILAI SEKOLAH'!O82)</f>
        <v/>
      </c>
      <c r="AS83" s="104" t="str">
        <f>IF('I NILAI SEKOLAH'!P82="","", 'I NILAI SEKOLAH'!P82)</f>
        <v/>
      </c>
      <c r="AT83" s="104" t="str">
        <f>IF('I NILAI SEKOLAH'!Q82="","", 'I NILAI SEKOLAH'!Q82)</f>
        <v/>
      </c>
      <c r="AU83" s="104" t="str">
        <f>IF('I NILAI SEKOLAH'!R82="","", 'I NILAI SEKOLAH'!R82)</f>
        <v/>
      </c>
      <c r="AV83" s="104" t="str">
        <f>IF('I NILAI SEKOLAH'!S82="","", 'I NILAI SEKOLAH'!S82)</f>
        <v/>
      </c>
      <c r="AW83" s="104" t="str">
        <f>IF('I NILAI SEKOLAH'!T82="","", 'I NILAI SEKOLAH'!T82)</f>
        <v/>
      </c>
      <c r="AX83" s="105" t="str">
        <f t="shared" si="12"/>
        <v xml:space="preserve">  </v>
      </c>
      <c r="AY83" s="66"/>
    </row>
    <row r="84" spans="1:51" ht="15.75" customHeight="1" x14ac:dyDescent="0.25">
      <c r="A84" s="90" t="str">
        <f>IF(BIODATA!A82="","", BIODATA!A82)</f>
        <v/>
      </c>
      <c r="B84" s="88" t="str">
        <f>IF(BIODATA!C82="","", BIODATA!C82)</f>
        <v/>
      </c>
      <c r="C84" s="88" t="str">
        <f>IF(BIODATA!D82="","", BIODATA!D82)</f>
        <v/>
      </c>
      <c r="D84" s="107" t="str">
        <f>IF(BIODATA!E82="","", BIODATA!E82)</f>
        <v/>
      </c>
      <c r="E84" s="88" t="str">
        <f>IF(BIODATA!H82="","", BIODATA!H82)</f>
        <v/>
      </c>
      <c r="F84" s="89" t="str">
        <f>IF('I NILAI UN'!E84="","",'I NILAI UN'!E84)</f>
        <v/>
      </c>
      <c r="G84" s="89" t="str">
        <f>IF('I NILAI UN'!F84="","",'I NILAI UN'!F84)</f>
        <v/>
      </c>
      <c r="H84" s="89" t="str">
        <f>IF('I NILAI UN'!G84="","",'I NILAI UN'!G84)</f>
        <v/>
      </c>
      <c r="I84" s="89" t="str">
        <f>IF('I NILAI UN'!H84="","",'I NILAI UN'!H84)</f>
        <v/>
      </c>
      <c r="J84" s="89">
        <f t="shared" si="13"/>
        <v>0</v>
      </c>
      <c r="K84" s="108" t="str">
        <f t="shared" si="15"/>
        <v/>
      </c>
      <c r="L84" s="108" t="str">
        <f t="shared" si="9"/>
        <v/>
      </c>
      <c r="M84" s="108" t="str">
        <f t="shared" si="10"/>
        <v/>
      </c>
      <c r="N84" s="108" t="str">
        <f t="shared" si="11"/>
        <v/>
      </c>
      <c r="O84" s="91" t="str">
        <f>Aa!K86</f>
        <v xml:space="preserve">  </v>
      </c>
      <c r="P84" s="91" t="str">
        <f>Ab!K87</f>
        <v xml:space="preserve">  </v>
      </c>
      <c r="Q84" s="91" t="str">
        <f>Ac!K87</f>
        <v xml:space="preserve">  </v>
      </c>
      <c r="R84" s="91" t="str">
        <f>Ad!K87</f>
        <v xml:space="preserve">  </v>
      </c>
      <c r="S84" s="91" t="str">
        <f>'A2'!K87</f>
        <v xml:space="preserve">  </v>
      </c>
      <c r="T84" s="91" t="str">
        <f>'A3'!K87</f>
        <v xml:space="preserve">  </v>
      </c>
      <c r="U84" s="91" t="str">
        <f>'A4'!K87</f>
        <v xml:space="preserve">  </v>
      </c>
      <c r="V84" s="91" t="str">
        <f>'A5'!K87</f>
        <v xml:space="preserve">  </v>
      </c>
      <c r="W84" s="91" t="str">
        <f>'A6'!K87</f>
        <v xml:space="preserve">  </v>
      </c>
      <c r="X84" s="91" t="str">
        <f>'A7'!K87</f>
        <v xml:space="preserve">  </v>
      </c>
      <c r="Y84" s="91" t="str">
        <f>'B1'!K87</f>
        <v xml:space="preserve">  </v>
      </c>
      <c r="Z84" s="91" t="str">
        <f>'B2'!K87</f>
        <v xml:space="preserve">  </v>
      </c>
      <c r="AA84" s="91" t="str">
        <f>'B3'!K87</f>
        <v xml:space="preserve">  </v>
      </c>
      <c r="AB84" s="91" t="str">
        <f>'C1'!K87</f>
        <v xml:space="preserve">  </v>
      </c>
      <c r="AC84" s="91" t="str">
        <f>'C2'!K87</f>
        <v xml:space="preserve">  </v>
      </c>
      <c r="AD84" s="91" t="str">
        <f>'C3'!K87</f>
        <v xml:space="preserve">  </v>
      </c>
      <c r="AE84" s="91" t="str">
        <f>'C4'!K87</f>
        <v xml:space="preserve">  </v>
      </c>
      <c r="AF84" s="101" t="str">
        <f t="shared" si="14"/>
        <v xml:space="preserve">  </v>
      </c>
      <c r="AG84" s="104" t="str">
        <f>IF('I NILAI SEKOLAH'!D83="","", 'I NILAI SEKOLAH'!D83)</f>
        <v/>
      </c>
      <c r="AH84" s="104" t="str">
        <f>IF('I NILAI SEKOLAH'!E83="","", 'I NILAI SEKOLAH'!E83)</f>
        <v/>
      </c>
      <c r="AI84" s="104" t="str">
        <f>IF('I NILAI SEKOLAH'!F83="","", 'I NILAI SEKOLAH'!F83)</f>
        <v/>
      </c>
      <c r="AJ84" s="104" t="str">
        <f>IF('I NILAI SEKOLAH'!G83="","", 'I NILAI SEKOLAH'!G83)</f>
        <v/>
      </c>
      <c r="AK84" s="104" t="str">
        <f>IF('I NILAI SEKOLAH'!H83="","", 'I NILAI SEKOLAH'!H83)</f>
        <v/>
      </c>
      <c r="AL84" s="104" t="str">
        <f>IF('I NILAI SEKOLAH'!I83="","", 'I NILAI SEKOLAH'!I83)</f>
        <v/>
      </c>
      <c r="AM84" s="104" t="str">
        <f>IF('I NILAI SEKOLAH'!J83="","", 'I NILAI SEKOLAH'!J83)</f>
        <v/>
      </c>
      <c r="AN84" s="104" t="str">
        <f>IF('I NILAI SEKOLAH'!K83="","", 'I NILAI SEKOLAH'!K83)</f>
        <v/>
      </c>
      <c r="AO84" s="104" t="str">
        <f>IF('I NILAI SEKOLAH'!L83="","", 'I NILAI SEKOLAH'!L83)</f>
        <v/>
      </c>
      <c r="AP84" s="104" t="str">
        <f>IF('I NILAI SEKOLAH'!M83="","", 'I NILAI SEKOLAH'!M83)</f>
        <v/>
      </c>
      <c r="AQ84" s="104" t="str">
        <f>IF('I NILAI SEKOLAH'!N83="","", 'I NILAI SEKOLAH'!N83)</f>
        <v/>
      </c>
      <c r="AR84" s="104" t="str">
        <f>IF('I NILAI SEKOLAH'!O83="","", 'I NILAI SEKOLAH'!O83)</f>
        <v/>
      </c>
      <c r="AS84" s="104" t="str">
        <f>IF('I NILAI SEKOLAH'!P83="","", 'I NILAI SEKOLAH'!P83)</f>
        <v/>
      </c>
      <c r="AT84" s="104" t="str">
        <f>IF('I NILAI SEKOLAH'!Q83="","", 'I NILAI SEKOLAH'!Q83)</f>
        <v/>
      </c>
      <c r="AU84" s="104" t="str">
        <f>IF('I NILAI SEKOLAH'!R83="","", 'I NILAI SEKOLAH'!R83)</f>
        <v/>
      </c>
      <c r="AV84" s="104" t="str">
        <f>IF('I NILAI SEKOLAH'!S83="","", 'I NILAI SEKOLAH'!S83)</f>
        <v/>
      </c>
      <c r="AW84" s="104" t="str">
        <f>IF('I NILAI SEKOLAH'!T83="","", 'I NILAI SEKOLAH'!T83)</f>
        <v/>
      </c>
      <c r="AX84" s="105" t="str">
        <f t="shared" si="12"/>
        <v xml:space="preserve">  </v>
      </c>
      <c r="AY84" s="66"/>
    </row>
    <row r="85" spans="1:51" ht="15.75" customHeight="1" x14ac:dyDescent="0.25">
      <c r="A85" s="90" t="str">
        <f>IF(BIODATA!A83="","", BIODATA!A83)</f>
        <v/>
      </c>
      <c r="B85" s="88" t="str">
        <f>IF(BIODATA!C83="","", BIODATA!C83)</f>
        <v/>
      </c>
      <c r="C85" s="88" t="str">
        <f>IF(BIODATA!D83="","", BIODATA!D83)</f>
        <v/>
      </c>
      <c r="D85" s="107" t="str">
        <f>IF(BIODATA!E83="","", BIODATA!E83)</f>
        <v/>
      </c>
      <c r="E85" s="88" t="str">
        <f>IF(BIODATA!H83="","", BIODATA!H83)</f>
        <v/>
      </c>
      <c r="F85" s="89" t="str">
        <f>IF('I NILAI UN'!E85="","",'I NILAI UN'!E85)</f>
        <v/>
      </c>
      <c r="G85" s="89" t="str">
        <f>IF('I NILAI UN'!F85="","",'I NILAI UN'!F85)</f>
        <v/>
      </c>
      <c r="H85" s="89" t="str">
        <f>IF('I NILAI UN'!G85="","",'I NILAI UN'!G85)</f>
        <v/>
      </c>
      <c r="I85" s="89" t="str">
        <f>IF('I NILAI UN'!H85="","",'I NILAI UN'!H85)</f>
        <v/>
      </c>
      <c r="J85" s="89">
        <f t="shared" si="13"/>
        <v>0</v>
      </c>
      <c r="K85" s="108" t="str">
        <f t="shared" si="15"/>
        <v/>
      </c>
      <c r="L85" s="108" t="str">
        <f t="shared" si="9"/>
        <v/>
      </c>
      <c r="M85" s="108" t="str">
        <f t="shared" si="10"/>
        <v/>
      </c>
      <c r="N85" s="108" t="str">
        <f t="shared" si="11"/>
        <v/>
      </c>
      <c r="O85" s="91" t="str">
        <f>Aa!K87</f>
        <v xml:space="preserve">  </v>
      </c>
      <c r="P85" s="91" t="str">
        <f>Ab!K88</f>
        <v xml:space="preserve">  </v>
      </c>
      <c r="Q85" s="91" t="str">
        <f>Ac!K88</f>
        <v xml:space="preserve">  </v>
      </c>
      <c r="R85" s="91" t="str">
        <f>Ad!K88</f>
        <v xml:space="preserve">  </v>
      </c>
      <c r="S85" s="91" t="str">
        <f>'A2'!K88</f>
        <v xml:space="preserve">  </v>
      </c>
      <c r="T85" s="91" t="str">
        <f>'A3'!K88</f>
        <v xml:space="preserve">  </v>
      </c>
      <c r="U85" s="91" t="str">
        <f>'A4'!K88</f>
        <v xml:space="preserve">  </v>
      </c>
      <c r="V85" s="91" t="str">
        <f>'A5'!K88</f>
        <v xml:space="preserve">  </v>
      </c>
      <c r="W85" s="91" t="str">
        <f>'A6'!K88</f>
        <v xml:space="preserve">  </v>
      </c>
      <c r="X85" s="91" t="str">
        <f>'A7'!K88</f>
        <v xml:space="preserve">  </v>
      </c>
      <c r="Y85" s="91" t="str">
        <f>'B1'!K88</f>
        <v xml:space="preserve">  </v>
      </c>
      <c r="Z85" s="91" t="str">
        <f>'B2'!K88</f>
        <v xml:space="preserve">  </v>
      </c>
      <c r="AA85" s="91" t="str">
        <f>'B3'!K88</f>
        <v xml:space="preserve">  </v>
      </c>
      <c r="AB85" s="91" t="str">
        <f>'C1'!K88</f>
        <v xml:space="preserve">  </v>
      </c>
      <c r="AC85" s="91" t="str">
        <f>'C2'!K88</f>
        <v xml:space="preserve">  </v>
      </c>
      <c r="AD85" s="91" t="str">
        <f>'C3'!K88</f>
        <v xml:space="preserve">  </v>
      </c>
      <c r="AE85" s="91" t="str">
        <f>'C4'!K88</f>
        <v xml:space="preserve">  </v>
      </c>
      <c r="AF85" s="101" t="str">
        <f t="shared" si="14"/>
        <v xml:space="preserve">  </v>
      </c>
      <c r="AG85" s="104" t="str">
        <f>IF('I NILAI SEKOLAH'!D84="","", 'I NILAI SEKOLAH'!D84)</f>
        <v/>
      </c>
      <c r="AH85" s="104" t="str">
        <f>IF('I NILAI SEKOLAH'!E84="","", 'I NILAI SEKOLAH'!E84)</f>
        <v/>
      </c>
      <c r="AI85" s="104" t="str">
        <f>IF('I NILAI SEKOLAH'!F84="","", 'I NILAI SEKOLAH'!F84)</f>
        <v/>
      </c>
      <c r="AJ85" s="104" t="str">
        <f>IF('I NILAI SEKOLAH'!G84="","", 'I NILAI SEKOLAH'!G84)</f>
        <v/>
      </c>
      <c r="AK85" s="104" t="str">
        <f>IF('I NILAI SEKOLAH'!H84="","", 'I NILAI SEKOLAH'!H84)</f>
        <v/>
      </c>
      <c r="AL85" s="104" t="str">
        <f>IF('I NILAI SEKOLAH'!I84="","", 'I NILAI SEKOLAH'!I84)</f>
        <v/>
      </c>
      <c r="AM85" s="104" t="str">
        <f>IF('I NILAI SEKOLAH'!J84="","", 'I NILAI SEKOLAH'!J84)</f>
        <v/>
      </c>
      <c r="AN85" s="104" t="str">
        <f>IF('I NILAI SEKOLAH'!K84="","", 'I NILAI SEKOLAH'!K84)</f>
        <v/>
      </c>
      <c r="AO85" s="104" t="str">
        <f>IF('I NILAI SEKOLAH'!L84="","", 'I NILAI SEKOLAH'!L84)</f>
        <v/>
      </c>
      <c r="AP85" s="104" t="str">
        <f>IF('I NILAI SEKOLAH'!M84="","", 'I NILAI SEKOLAH'!M84)</f>
        <v/>
      </c>
      <c r="AQ85" s="104" t="str">
        <f>IF('I NILAI SEKOLAH'!N84="","", 'I NILAI SEKOLAH'!N84)</f>
        <v/>
      </c>
      <c r="AR85" s="104" t="str">
        <f>IF('I NILAI SEKOLAH'!O84="","", 'I NILAI SEKOLAH'!O84)</f>
        <v/>
      </c>
      <c r="AS85" s="104" t="str">
        <f>IF('I NILAI SEKOLAH'!P84="","", 'I NILAI SEKOLAH'!P84)</f>
        <v/>
      </c>
      <c r="AT85" s="104" t="str">
        <f>IF('I NILAI SEKOLAH'!Q84="","", 'I NILAI SEKOLAH'!Q84)</f>
        <v/>
      </c>
      <c r="AU85" s="104" t="str">
        <f>IF('I NILAI SEKOLAH'!R84="","", 'I NILAI SEKOLAH'!R84)</f>
        <v/>
      </c>
      <c r="AV85" s="104" t="str">
        <f>IF('I NILAI SEKOLAH'!S84="","", 'I NILAI SEKOLAH'!S84)</f>
        <v/>
      </c>
      <c r="AW85" s="104" t="str">
        <f>IF('I NILAI SEKOLAH'!T84="","", 'I NILAI SEKOLAH'!T84)</f>
        <v/>
      </c>
      <c r="AX85" s="105" t="str">
        <f t="shared" si="12"/>
        <v xml:space="preserve">  </v>
      </c>
      <c r="AY85" s="66"/>
    </row>
    <row r="86" spans="1:51" ht="15.75" customHeight="1" x14ac:dyDescent="0.25">
      <c r="A86" s="90" t="str">
        <f>IF(BIODATA!A84="","", BIODATA!A84)</f>
        <v/>
      </c>
      <c r="B86" s="88" t="str">
        <f>IF(BIODATA!C84="","", BIODATA!C84)</f>
        <v/>
      </c>
      <c r="C86" s="88" t="str">
        <f>IF(BIODATA!D84="","", BIODATA!D84)</f>
        <v/>
      </c>
      <c r="D86" s="107" t="str">
        <f>IF(BIODATA!E84="","", BIODATA!E84)</f>
        <v/>
      </c>
      <c r="E86" s="88" t="str">
        <f>IF(BIODATA!H84="","", BIODATA!H84)</f>
        <v/>
      </c>
      <c r="F86" s="89" t="str">
        <f>IF('I NILAI UN'!E86="","",'I NILAI UN'!E86)</f>
        <v/>
      </c>
      <c r="G86" s="89" t="str">
        <f>IF('I NILAI UN'!F86="","",'I NILAI UN'!F86)</f>
        <v/>
      </c>
      <c r="H86" s="89" t="str">
        <f>IF('I NILAI UN'!G86="","",'I NILAI UN'!G86)</f>
        <v/>
      </c>
      <c r="I86" s="89" t="str">
        <f>IF('I NILAI UN'!H86="","",'I NILAI UN'!H86)</f>
        <v/>
      </c>
      <c r="J86" s="89">
        <f t="shared" si="13"/>
        <v>0</v>
      </c>
      <c r="K86" s="108" t="str">
        <f t="shared" si="15"/>
        <v/>
      </c>
      <c r="L86" s="108" t="str">
        <f t="shared" si="9"/>
        <v/>
      </c>
      <c r="M86" s="108" t="str">
        <f t="shared" si="10"/>
        <v/>
      </c>
      <c r="N86" s="108" t="str">
        <f t="shared" si="11"/>
        <v/>
      </c>
      <c r="O86" s="91" t="str">
        <f>Aa!K88</f>
        <v xml:space="preserve">  </v>
      </c>
      <c r="P86" s="91" t="str">
        <f>Ab!K89</f>
        <v xml:space="preserve">  </v>
      </c>
      <c r="Q86" s="91" t="str">
        <f>Ac!K89</f>
        <v xml:space="preserve">  </v>
      </c>
      <c r="R86" s="91" t="str">
        <f>Ad!K89</f>
        <v xml:space="preserve">  </v>
      </c>
      <c r="S86" s="91" t="str">
        <f>'A2'!K89</f>
        <v xml:space="preserve">  </v>
      </c>
      <c r="T86" s="91" t="str">
        <f>'A3'!K89</f>
        <v xml:space="preserve">  </v>
      </c>
      <c r="U86" s="91" t="str">
        <f>'A4'!K89</f>
        <v xml:space="preserve">  </v>
      </c>
      <c r="V86" s="91" t="str">
        <f>'A5'!K89</f>
        <v xml:space="preserve">  </v>
      </c>
      <c r="W86" s="91" t="str">
        <f>'A6'!K89</f>
        <v xml:space="preserve">  </v>
      </c>
      <c r="X86" s="91" t="str">
        <f>'A7'!K89</f>
        <v xml:space="preserve">  </v>
      </c>
      <c r="Y86" s="91" t="str">
        <f>'B1'!K89</f>
        <v xml:space="preserve">  </v>
      </c>
      <c r="Z86" s="91" t="str">
        <f>'B2'!K89</f>
        <v xml:space="preserve">  </v>
      </c>
      <c r="AA86" s="91" t="str">
        <f>'B3'!K89</f>
        <v xml:space="preserve">  </v>
      </c>
      <c r="AB86" s="91" t="str">
        <f>'C1'!K89</f>
        <v xml:space="preserve">  </v>
      </c>
      <c r="AC86" s="91" t="str">
        <f>'C2'!K89</f>
        <v xml:space="preserve">  </v>
      </c>
      <c r="AD86" s="91" t="str">
        <f>'C3'!K89</f>
        <v xml:space="preserve">  </v>
      </c>
      <c r="AE86" s="91" t="str">
        <f>'C4'!K89</f>
        <v xml:space="preserve">  </v>
      </c>
      <c r="AF86" s="101" t="str">
        <f t="shared" si="14"/>
        <v xml:space="preserve">  </v>
      </c>
      <c r="AG86" s="104" t="str">
        <f>IF('I NILAI SEKOLAH'!D85="","", 'I NILAI SEKOLAH'!D85)</f>
        <v/>
      </c>
      <c r="AH86" s="104" t="str">
        <f>IF('I NILAI SEKOLAH'!E85="","", 'I NILAI SEKOLAH'!E85)</f>
        <v/>
      </c>
      <c r="AI86" s="104" t="str">
        <f>IF('I NILAI SEKOLAH'!F85="","", 'I NILAI SEKOLAH'!F85)</f>
        <v/>
      </c>
      <c r="AJ86" s="104" t="str">
        <f>IF('I NILAI SEKOLAH'!G85="","", 'I NILAI SEKOLAH'!G85)</f>
        <v/>
      </c>
      <c r="AK86" s="104" t="str">
        <f>IF('I NILAI SEKOLAH'!H85="","", 'I NILAI SEKOLAH'!H85)</f>
        <v/>
      </c>
      <c r="AL86" s="104" t="str">
        <f>IF('I NILAI SEKOLAH'!I85="","", 'I NILAI SEKOLAH'!I85)</f>
        <v/>
      </c>
      <c r="AM86" s="104" t="str">
        <f>IF('I NILAI SEKOLAH'!J85="","", 'I NILAI SEKOLAH'!J85)</f>
        <v/>
      </c>
      <c r="AN86" s="104" t="str">
        <f>IF('I NILAI SEKOLAH'!K85="","", 'I NILAI SEKOLAH'!K85)</f>
        <v/>
      </c>
      <c r="AO86" s="104" t="str">
        <f>IF('I NILAI SEKOLAH'!L85="","", 'I NILAI SEKOLAH'!L85)</f>
        <v/>
      </c>
      <c r="AP86" s="104" t="str">
        <f>IF('I NILAI SEKOLAH'!M85="","", 'I NILAI SEKOLAH'!M85)</f>
        <v/>
      </c>
      <c r="AQ86" s="104" t="str">
        <f>IF('I NILAI SEKOLAH'!N85="","", 'I NILAI SEKOLAH'!N85)</f>
        <v/>
      </c>
      <c r="AR86" s="104" t="str">
        <f>IF('I NILAI SEKOLAH'!O85="","", 'I NILAI SEKOLAH'!O85)</f>
        <v/>
      </c>
      <c r="AS86" s="104" t="str">
        <f>IF('I NILAI SEKOLAH'!P85="","", 'I NILAI SEKOLAH'!P85)</f>
        <v/>
      </c>
      <c r="AT86" s="104" t="str">
        <f>IF('I NILAI SEKOLAH'!Q85="","", 'I NILAI SEKOLAH'!Q85)</f>
        <v/>
      </c>
      <c r="AU86" s="104" t="str">
        <f>IF('I NILAI SEKOLAH'!R85="","", 'I NILAI SEKOLAH'!R85)</f>
        <v/>
      </c>
      <c r="AV86" s="104" t="str">
        <f>IF('I NILAI SEKOLAH'!S85="","", 'I NILAI SEKOLAH'!S85)</f>
        <v/>
      </c>
      <c r="AW86" s="104" t="str">
        <f>IF('I NILAI SEKOLAH'!T85="","", 'I NILAI SEKOLAH'!T85)</f>
        <v/>
      </c>
      <c r="AX86" s="105" t="str">
        <f t="shared" si="12"/>
        <v xml:space="preserve">  </v>
      </c>
      <c r="AY86" s="66"/>
    </row>
    <row r="87" spans="1:51" ht="15.75" customHeight="1" x14ac:dyDescent="0.25">
      <c r="A87" s="90" t="str">
        <f>IF(BIODATA!A85="","", BIODATA!A85)</f>
        <v/>
      </c>
      <c r="B87" s="88" t="str">
        <f>IF(BIODATA!C85="","", BIODATA!C85)</f>
        <v/>
      </c>
      <c r="C87" s="88" t="str">
        <f>IF(BIODATA!D85="","", BIODATA!D85)</f>
        <v/>
      </c>
      <c r="D87" s="107" t="str">
        <f>IF(BIODATA!E85="","", BIODATA!E85)</f>
        <v/>
      </c>
      <c r="E87" s="88" t="str">
        <f>IF(BIODATA!H85="","", BIODATA!H85)</f>
        <v/>
      </c>
      <c r="F87" s="89" t="str">
        <f>IF('I NILAI UN'!E87="","",'I NILAI UN'!E87)</f>
        <v/>
      </c>
      <c r="G87" s="89" t="str">
        <f>IF('I NILAI UN'!F87="","",'I NILAI UN'!F87)</f>
        <v/>
      </c>
      <c r="H87" s="89" t="str">
        <f>IF('I NILAI UN'!G87="","",'I NILAI UN'!G87)</f>
        <v/>
      </c>
      <c r="I87" s="89" t="str">
        <f>IF('I NILAI UN'!H87="","",'I NILAI UN'!H87)</f>
        <v/>
      </c>
      <c r="J87" s="89">
        <f t="shared" si="13"/>
        <v>0</v>
      </c>
      <c r="K87" s="108" t="str">
        <f t="shared" si="15"/>
        <v/>
      </c>
      <c r="L87" s="108" t="str">
        <f t="shared" si="9"/>
        <v/>
      </c>
      <c r="M87" s="108" t="str">
        <f t="shared" si="10"/>
        <v/>
      </c>
      <c r="N87" s="108" t="str">
        <f t="shared" si="11"/>
        <v/>
      </c>
      <c r="O87" s="91" t="str">
        <f>Aa!K89</f>
        <v xml:space="preserve">  </v>
      </c>
      <c r="P87" s="91" t="str">
        <f>Ab!K90</f>
        <v xml:space="preserve">  </v>
      </c>
      <c r="Q87" s="91" t="str">
        <f>Ac!K90</f>
        <v xml:space="preserve">  </v>
      </c>
      <c r="R87" s="91" t="str">
        <f>Ad!K90</f>
        <v xml:space="preserve">  </v>
      </c>
      <c r="S87" s="91" t="str">
        <f>'A2'!K90</f>
        <v xml:space="preserve">  </v>
      </c>
      <c r="T87" s="91" t="str">
        <f>'A3'!K90</f>
        <v xml:space="preserve">  </v>
      </c>
      <c r="U87" s="91" t="str">
        <f>'A4'!K90</f>
        <v xml:space="preserve">  </v>
      </c>
      <c r="V87" s="91" t="str">
        <f>'A5'!K90</f>
        <v xml:space="preserve">  </v>
      </c>
      <c r="W87" s="91" t="str">
        <f>'A6'!K90</f>
        <v xml:space="preserve">  </v>
      </c>
      <c r="X87" s="91" t="str">
        <f>'A7'!K90</f>
        <v xml:space="preserve">  </v>
      </c>
      <c r="Y87" s="91" t="str">
        <f>'B1'!K90</f>
        <v xml:space="preserve">  </v>
      </c>
      <c r="Z87" s="91" t="str">
        <f>'B2'!K90</f>
        <v xml:space="preserve">  </v>
      </c>
      <c r="AA87" s="91" t="str">
        <f>'B3'!K90</f>
        <v xml:space="preserve">  </v>
      </c>
      <c r="AB87" s="91" t="str">
        <f>'C1'!K90</f>
        <v xml:space="preserve">  </v>
      </c>
      <c r="AC87" s="91" t="str">
        <f>'C2'!K90</f>
        <v xml:space="preserve">  </v>
      </c>
      <c r="AD87" s="91" t="str">
        <f>'C3'!K90</f>
        <v xml:space="preserve">  </v>
      </c>
      <c r="AE87" s="91" t="str">
        <f>'C4'!K90</f>
        <v xml:space="preserve">  </v>
      </c>
      <c r="AF87" s="101" t="str">
        <f t="shared" si="14"/>
        <v xml:space="preserve">  </v>
      </c>
      <c r="AG87" s="104" t="str">
        <f>IF('I NILAI SEKOLAH'!D86="","", 'I NILAI SEKOLAH'!D86)</f>
        <v/>
      </c>
      <c r="AH87" s="104" t="str">
        <f>IF('I NILAI SEKOLAH'!E86="","", 'I NILAI SEKOLAH'!E86)</f>
        <v/>
      </c>
      <c r="AI87" s="104" t="str">
        <f>IF('I NILAI SEKOLAH'!F86="","", 'I NILAI SEKOLAH'!F86)</f>
        <v/>
      </c>
      <c r="AJ87" s="104" t="str">
        <f>IF('I NILAI SEKOLAH'!G86="","", 'I NILAI SEKOLAH'!G86)</f>
        <v/>
      </c>
      <c r="AK87" s="104" t="str">
        <f>IF('I NILAI SEKOLAH'!H86="","", 'I NILAI SEKOLAH'!H86)</f>
        <v/>
      </c>
      <c r="AL87" s="104" t="str">
        <f>IF('I NILAI SEKOLAH'!I86="","", 'I NILAI SEKOLAH'!I86)</f>
        <v/>
      </c>
      <c r="AM87" s="104" t="str">
        <f>IF('I NILAI SEKOLAH'!J86="","", 'I NILAI SEKOLAH'!J86)</f>
        <v/>
      </c>
      <c r="AN87" s="104" t="str">
        <f>IF('I NILAI SEKOLAH'!K86="","", 'I NILAI SEKOLAH'!K86)</f>
        <v/>
      </c>
      <c r="AO87" s="104" t="str">
        <f>IF('I NILAI SEKOLAH'!L86="","", 'I NILAI SEKOLAH'!L86)</f>
        <v/>
      </c>
      <c r="AP87" s="104" t="str">
        <f>IF('I NILAI SEKOLAH'!M86="","", 'I NILAI SEKOLAH'!M86)</f>
        <v/>
      </c>
      <c r="AQ87" s="104" t="str">
        <f>IF('I NILAI SEKOLAH'!N86="","", 'I NILAI SEKOLAH'!N86)</f>
        <v/>
      </c>
      <c r="AR87" s="104" t="str">
        <f>IF('I NILAI SEKOLAH'!O86="","", 'I NILAI SEKOLAH'!O86)</f>
        <v/>
      </c>
      <c r="AS87" s="104" t="str">
        <f>IF('I NILAI SEKOLAH'!P86="","", 'I NILAI SEKOLAH'!P86)</f>
        <v/>
      </c>
      <c r="AT87" s="104" t="str">
        <f>IF('I NILAI SEKOLAH'!Q86="","", 'I NILAI SEKOLAH'!Q86)</f>
        <v/>
      </c>
      <c r="AU87" s="104" t="str">
        <f>IF('I NILAI SEKOLAH'!R86="","", 'I NILAI SEKOLAH'!R86)</f>
        <v/>
      </c>
      <c r="AV87" s="104" t="str">
        <f>IF('I NILAI SEKOLAH'!S86="","", 'I NILAI SEKOLAH'!S86)</f>
        <v/>
      </c>
      <c r="AW87" s="104" t="str">
        <f>IF('I NILAI SEKOLAH'!T86="","", 'I NILAI SEKOLAH'!T86)</f>
        <v/>
      </c>
      <c r="AX87" s="105" t="str">
        <f t="shared" si="12"/>
        <v xml:space="preserve">  </v>
      </c>
      <c r="AY87" s="66"/>
    </row>
    <row r="88" spans="1:51" ht="15.75" customHeight="1" x14ac:dyDescent="0.25">
      <c r="A88" s="90" t="str">
        <f>IF(BIODATA!A86="","", BIODATA!A86)</f>
        <v/>
      </c>
      <c r="B88" s="88" t="str">
        <f>IF(BIODATA!C86="","", BIODATA!C86)</f>
        <v/>
      </c>
      <c r="C88" s="88" t="str">
        <f>IF(BIODATA!D86="","", BIODATA!D86)</f>
        <v/>
      </c>
      <c r="D88" s="107" t="str">
        <f>IF(BIODATA!E86="","", BIODATA!E86)</f>
        <v/>
      </c>
      <c r="E88" s="88" t="str">
        <f>IF(BIODATA!H86="","", BIODATA!H86)</f>
        <v/>
      </c>
      <c r="F88" s="89" t="str">
        <f>IF('I NILAI UN'!E88="","",'I NILAI UN'!E88)</f>
        <v/>
      </c>
      <c r="G88" s="89" t="str">
        <f>IF('I NILAI UN'!F88="","",'I NILAI UN'!F88)</f>
        <v/>
      </c>
      <c r="H88" s="89" t="str">
        <f>IF('I NILAI UN'!G88="","",'I NILAI UN'!G88)</f>
        <v/>
      </c>
      <c r="I88" s="89" t="str">
        <f>IF('I NILAI UN'!H88="","",'I NILAI UN'!H88)</f>
        <v/>
      </c>
      <c r="J88" s="89">
        <f t="shared" si="13"/>
        <v>0</v>
      </c>
      <c r="K88" s="108" t="str">
        <f t="shared" si="15"/>
        <v/>
      </c>
      <c r="L88" s="108" t="str">
        <f t="shared" si="9"/>
        <v/>
      </c>
      <c r="M88" s="108" t="str">
        <f t="shared" si="10"/>
        <v/>
      </c>
      <c r="N88" s="108" t="str">
        <f t="shared" si="11"/>
        <v/>
      </c>
      <c r="O88" s="91" t="str">
        <f>Aa!K90</f>
        <v xml:space="preserve">  </v>
      </c>
      <c r="P88" s="91" t="str">
        <f>Ab!K91</f>
        <v xml:space="preserve">  </v>
      </c>
      <c r="Q88" s="91" t="str">
        <f>Ac!K91</f>
        <v xml:space="preserve">  </v>
      </c>
      <c r="R88" s="91" t="str">
        <f>Ad!K91</f>
        <v xml:space="preserve">  </v>
      </c>
      <c r="S88" s="91" t="str">
        <f>'A2'!K91</f>
        <v xml:space="preserve">  </v>
      </c>
      <c r="T88" s="91" t="str">
        <f>'A3'!K91</f>
        <v xml:space="preserve">  </v>
      </c>
      <c r="U88" s="91" t="str">
        <f>'A4'!K91</f>
        <v xml:space="preserve">  </v>
      </c>
      <c r="V88" s="91" t="str">
        <f>'A5'!K91</f>
        <v xml:space="preserve">  </v>
      </c>
      <c r="W88" s="91" t="str">
        <f>'A6'!K91</f>
        <v xml:space="preserve">  </v>
      </c>
      <c r="X88" s="91" t="str">
        <f>'A7'!K91</f>
        <v xml:space="preserve">  </v>
      </c>
      <c r="Y88" s="91" t="str">
        <f>'B1'!K91</f>
        <v xml:space="preserve">  </v>
      </c>
      <c r="Z88" s="91" t="str">
        <f>'B2'!K91</f>
        <v xml:space="preserve">  </v>
      </c>
      <c r="AA88" s="91" t="str">
        <f>'B3'!K91</f>
        <v xml:space="preserve">  </v>
      </c>
      <c r="AB88" s="91" t="str">
        <f>'C1'!K91</f>
        <v xml:space="preserve">  </v>
      </c>
      <c r="AC88" s="91" t="str">
        <f>'C2'!K91</f>
        <v xml:space="preserve">  </v>
      </c>
      <c r="AD88" s="91" t="str">
        <f>'C3'!K91</f>
        <v xml:space="preserve">  </v>
      </c>
      <c r="AE88" s="91" t="str">
        <f>'C4'!K91</f>
        <v xml:space="preserve">  </v>
      </c>
      <c r="AF88" s="101" t="str">
        <f t="shared" si="14"/>
        <v xml:space="preserve">  </v>
      </c>
      <c r="AG88" s="104" t="str">
        <f>IF('I NILAI SEKOLAH'!D87="","", 'I NILAI SEKOLAH'!D87)</f>
        <v/>
      </c>
      <c r="AH88" s="104" t="str">
        <f>IF('I NILAI SEKOLAH'!E87="","", 'I NILAI SEKOLAH'!E87)</f>
        <v/>
      </c>
      <c r="AI88" s="104" t="str">
        <f>IF('I NILAI SEKOLAH'!F87="","", 'I NILAI SEKOLAH'!F87)</f>
        <v/>
      </c>
      <c r="AJ88" s="104" t="str">
        <f>IF('I NILAI SEKOLAH'!G87="","", 'I NILAI SEKOLAH'!G87)</f>
        <v/>
      </c>
      <c r="AK88" s="104" t="str">
        <f>IF('I NILAI SEKOLAH'!H87="","", 'I NILAI SEKOLAH'!H87)</f>
        <v/>
      </c>
      <c r="AL88" s="104" t="str">
        <f>IF('I NILAI SEKOLAH'!I87="","", 'I NILAI SEKOLAH'!I87)</f>
        <v/>
      </c>
      <c r="AM88" s="104" t="str">
        <f>IF('I NILAI SEKOLAH'!J87="","", 'I NILAI SEKOLAH'!J87)</f>
        <v/>
      </c>
      <c r="AN88" s="104" t="str">
        <f>IF('I NILAI SEKOLAH'!K87="","", 'I NILAI SEKOLAH'!K87)</f>
        <v/>
      </c>
      <c r="AO88" s="104" t="str">
        <f>IF('I NILAI SEKOLAH'!L87="","", 'I NILAI SEKOLAH'!L87)</f>
        <v/>
      </c>
      <c r="AP88" s="104" t="str">
        <f>IF('I NILAI SEKOLAH'!M87="","", 'I NILAI SEKOLAH'!M87)</f>
        <v/>
      </c>
      <c r="AQ88" s="104" t="str">
        <f>IF('I NILAI SEKOLAH'!N87="","", 'I NILAI SEKOLAH'!N87)</f>
        <v/>
      </c>
      <c r="AR88" s="104" t="str">
        <f>IF('I NILAI SEKOLAH'!O87="","", 'I NILAI SEKOLAH'!O87)</f>
        <v/>
      </c>
      <c r="AS88" s="104" t="str">
        <f>IF('I NILAI SEKOLAH'!P87="","", 'I NILAI SEKOLAH'!P87)</f>
        <v/>
      </c>
      <c r="AT88" s="104" t="str">
        <f>IF('I NILAI SEKOLAH'!Q87="","", 'I NILAI SEKOLAH'!Q87)</f>
        <v/>
      </c>
      <c r="AU88" s="104" t="str">
        <f>IF('I NILAI SEKOLAH'!R87="","", 'I NILAI SEKOLAH'!R87)</f>
        <v/>
      </c>
      <c r="AV88" s="104" t="str">
        <f>IF('I NILAI SEKOLAH'!S87="","", 'I NILAI SEKOLAH'!S87)</f>
        <v/>
      </c>
      <c r="AW88" s="104" t="str">
        <f>IF('I NILAI SEKOLAH'!T87="","", 'I NILAI SEKOLAH'!T87)</f>
        <v/>
      </c>
      <c r="AX88" s="105" t="str">
        <f t="shared" si="12"/>
        <v xml:space="preserve">  </v>
      </c>
      <c r="AY88" s="66"/>
    </row>
    <row r="89" spans="1:51" ht="15.75" customHeight="1" x14ac:dyDescent="0.25">
      <c r="A89" s="90" t="str">
        <f>IF(BIODATA!A87="","", BIODATA!A87)</f>
        <v/>
      </c>
      <c r="B89" s="88" t="str">
        <f>IF(BIODATA!C87="","", BIODATA!C87)</f>
        <v/>
      </c>
      <c r="C89" s="88" t="str">
        <f>IF(BIODATA!D87="","", BIODATA!D87)</f>
        <v/>
      </c>
      <c r="D89" s="107" t="str">
        <f>IF(BIODATA!E87="","", BIODATA!E87)</f>
        <v/>
      </c>
      <c r="E89" s="88" t="str">
        <f>IF(BIODATA!H87="","", BIODATA!H87)</f>
        <v/>
      </c>
      <c r="F89" s="89" t="str">
        <f>IF('I NILAI UN'!E89="","",'I NILAI UN'!E89)</f>
        <v/>
      </c>
      <c r="G89" s="89" t="str">
        <f>IF('I NILAI UN'!F89="","",'I NILAI UN'!F89)</f>
        <v/>
      </c>
      <c r="H89" s="89" t="str">
        <f>IF('I NILAI UN'!G89="","",'I NILAI UN'!G89)</f>
        <v/>
      </c>
      <c r="I89" s="89" t="str">
        <f>IF('I NILAI UN'!H89="","",'I NILAI UN'!H89)</f>
        <v/>
      </c>
      <c r="J89" s="89">
        <f t="shared" si="13"/>
        <v>0</v>
      </c>
      <c r="K89" s="108" t="str">
        <f t="shared" si="15"/>
        <v/>
      </c>
      <c r="L89" s="108" t="str">
        <f t="shared" si="9"/>
        <v/>
      </c>
      <c r="M89" s="108" t="str">
        <f t="shared" si="10"/>
        <v/>
      </c>
      <c r="N89" s="108" t="str">
        <f t="shared" si="11"/>
        <v/>
      </c>
      <c r="O89" s="91" t="str">
        <f>Aa!K91</f>
        <v xml:space="preserve">  </v>
      </c>
      <c r="P89" s="91" t="str">
        <f>Ab!K92</f>
        <v xml:space="preserve">  </v>
      </c>
      <c r="Q89" s="91" t="str">
        <f>Ac!K92</f>
        <v xml:space="preserve">  </v>
      </c>
      <c r="R89" s="91" t="str">
        <f>Ad!K92</f>
        <v xml:space="preserve">  </v>
      </c>
      <c r="S89" s="91" t="str">
        <f>'A2'!K92</f>
        <v xml:space="preserve">  </v>
      </c>
      <c r="T89" s="91" t="str">
        <f>'A3'!K92</f>
        <v xml:space="preserve">  </v>
      </c>
      <c r="U89" s="91" t="str">
        <f>'A4'!K92</f>
        <v xml:space="preserve">  </v>
      </c>
      <c r="V89" s="91" t="str">
        <f>'A5'!K92</f>
        <v xml:space="preserve">  </v>
      </c>
      <c r="W89" s="91" t="str">
        <f>'A6'!K92</f>
        <v xml:space="preserve">  </v>
      </c>
      <c r="X89" s="91" t="str">
        <f>'A7'!K92</f>
        <v xml:space="preserve">  </v>
      </c>
      <c r="Y89" s="91" t="str">
        <f>'B1'!K92</f>
        <v xml:space="preserve">  </v>
      </c>
      <c r="Z89" s="91" t="str">
        <f>'B2'!K92</f>
        <v xml:space="preserve">  </v>
      </c>
      <c r="AA89" s="91" t="str">
        <f>'B3'!K92</f>
        <v xml:space="preserve">  </v>
      </c>
      <c r="AB89" s="91" t="str">
        <f>'C1'!K92</f>
        <v xml:space="preserve">  </v>
      </c>
      <c r="AC89" s="91" t="str">
        <f>'C2'!K92</f>
        <v xml:space="preserve">  </v>
      </c>
      <c r="AD89" s="91" t="str">
        <f>'C3'!K92</f>
        <v xml:space="preserve">  </v>
      </c>
      <c r="AE89" s="91" t="str">
        <f>'C4'!K92</f>
        <v xml:space="preserve">  </v>
      </c>
      <c r="AF89" s="101" t="str">
        <f t="shared" si="14"/>
        <v xml:space="preserve">  </v>
      </c>
      <c r="AG89" s="104" t="str">
        <f>IF('I NILAI SEKOLAH'!D88="","", 'I NILAI SEKOLAH'!D88)</f>
        <v/>
      </c>
      <c r="AH89" s="104" t="str">
        <f>IF('I NILAI SEKOLAH'!E88="","", 'I NILAI SEKOLAH'!E88)</f>
        <v/>
      </c>
      <c r="AI89" s="104" t="str">
        <f>IF('I NILAI SEKOLAH'!F88="","", 'I NILAI SEKOLAH'!F88)</f>
        <v/>
      </c>
      <c r="AJ89" s="104" t="str">
        <f>IF('I NILAI SEKOLAH'!G88="","", 'I NILAI SEKOLAH'!G88)</f>
        <v/>
      </c>
      <c r="AK89" s="104" t="str">
        <f>IF('I NILAI SEKOLAH'!H88="","", 'I NILAI SEKOLAH'!H88)</f>
        <v/>
      </c>
      <c r="AL89" s="104" t="str">
        <f>IF('I NILAI SEKOLAH'!I88="","", 'I NILAI SEKOLAH'!I88)</f>
        <v/>
      </c>
      <c r="AM89" s="104" t="str">
        <f>IF('I NILAI SEKOLAH'!J88="","", 'I NILAI SEKOLAH'!J88)</f>
        <v/>
      </c>
      <c r="AN89" s="104" t="str">
        <f>IF('I NILAI SEKOLAH'!K88="","", 'I NILAI SEKOLAH'!K88)</f>
        <v/>
      </c>
      <c r="AO89" s="104" t="str">
        <f>IF('I NILAI SEKOLAH'!L88="","", 'I NILAI SEKOLAH'!L88)</f>
        <v/>
      </c>
      <c r="AP89" s="104" t="str">
        <f>IF('I NILAI SEKOLAH'!M88="","", 'I NILAI SEKOLAH'!M88)</f>
        <v/>
      </c>
      <c r="AQ89" s="104" t="str">
        <f>IF('I NILAI SEKOLAH'!N88="","", 'I NILAI SEKOLAH'!N88)</f>
        <v/>
      </c>
      <c r="AR89" s="104" t="str">
        <f>IF('I NILAI SEKOLAH'!O88="","", 'I NILAI SEKOLAH'!O88)</f>
        <v/>
      </c>
      <c r="AS89" s="104" t="str">
        <f>IF('I NILAI SEKOLAH'!P88="","", 'I NILAI SEKOLAH'!P88)</f>
        <v/>
      </c>
      <c r="AT89" s="104" t="str">
        <f>IF('I NILAI SEKOLAH'!Q88="","", 'I NILAI SEKOLAH'!Q88)</f>
        <v/>
      </c>
      <c r="AU89" s="104" t="str">
        <f>IF('I NILAI SEKOLAH'!R88="","", 'I NILAI SEKOLAH'!R88)</f>
        <v/>
      </c>
      <c r="AV89" s="104" t="str">
        <f>IF('I NILAI SEKOLAH'!S88="","", 'I NILAI SEKOLAH'!S88)</f>
        <v/>
      </c>
      <c r="AW89" s="104" t="str">
        <f>IF('I NILAI SEKOLAH'!T88="","", 'I NILAI SEKOLAH'!T88)</f>
        <v/>
      </c>
      <c r="AX89" s="105" t="str">
        <f t="shared" si="12"/>
        <v xml:space="preserve">  </v>
      </c>
      <c r="AY89" s="66"/>
    </row>
    <row r="90" spans="1:51" ht="15.75" customHeight="1" x14ac:dyDescent="0.25">
      <c r="A90" s="90" t="str">
        <f>IF(BIODATA!A88="","", BIODATA!A88)</f>
        <v/>
      </c>
      <c r="B90" s="88" t="str">
        <f>IF(BIODATA!C88="","", BIODATA!C88)</f>
        <v/>
      </c>
      <c r="C90" s="88" t="str">
        <f>IF(BIODATA!D88="","", BIODATA!D88)</f>
        <v/>
      </c>
      <c r="D90" s="107" t="str">
        <f>IF(BIODATA!E88="","", BIODATA!E88)</f>
        <v/>
      </c>
      <c r="E90" s="88" t="str">
        <f>IF(BIODATA!H88="","", BIODATA!H88)</f>
        <v/>
      </c>
      <c r="F90" s="89" t="str">
        <f>IF('I NILAI UN'!E90="","",'I NILAI UN'!E90)</f>
        <v/>
      </c>
      <c r="G90" s="89" t="str">
        <f>IF('I NILAI UN'!F90="","",'I NILAI UN'!F90)</f>
        <v/>
      </c>
      <c r="H90" s="89" t="str">
        <f>IF('I NILAI UN'!G90="","",'I NILAI UN'!G90)</f>
        <v/>
      </c>
      <c r="I90" s="89" t="str">
        <f>IF('I NILAI UN'!H90="","",'I NILAI UN'!H90)</f>
        <v/>
      </c>
      <c r="J90" s="89">
        <f t="shared" si="13"/>
        <v>0</v>
      </c>
      <c r="K90" s="108" t="str">
        <f t="shared" si="15"/>
        <v/>
      </c>
      <c r="L90" s="108" t="str">
        <f t="shared" si="9"/>
        <v/>
      </c>
      <c r="M90" s="108" t="str">
        <f t="shared" si="10"/>
        <v/>
      </c>
      <c r="N90" s="108" t="str">
        <f t="shared" si="11"/>
        <v/>
      </c>
      <c r="O90" s="91" t="str">
        <f>Aa!K92</f>
        <v xml:space="preserve">  </v>
      </c>
      <c r="P90" s="91" t="str">
        <f>Ab!K93</f>
        <v xml:space="preserve">  </v>
      </c>
      <c r="Q90" s="91" t="str">
        <f>Ac!K93</f>
        <v xml:space="preserve">  </v>
      </c>
      <c r="R90" s="91" t="str">
        <f>Ad!K93</f>
        <v xml:space="preserve">  </v>
      </c>
      <c r="S90" s="91" t="str">
        <f>'A2'!K93</f>
        <v xml:space="preserve">  </v>
      </c>
      <c r="T90" s="91" t="str">
        <f>'A3'!K93</f>
        <v xml:space="preserve">  </v>
      </c>
      <c r="U90" s="91" t="str">
        <f>'A4'!K93</f>
        <v xml:space="preserve">  </v>
      </c>
      <c r="V90" s="91" t="str">
        <f>'A5'!K93</f>
        <v xml:space="preserve">  </v>
      </c>
      <c r="W90" s="91" t="str">
        <f>'A6'!K93</f>
        <v xml:space="preserve">  </v>
      </c>
      <c r="X90" s="91" t="str">
        <f>'A7'!K93</f>
        <v xml:space="preserve">  </v>
      </c>
      <c r="Y90" s="91" t="str">
        <f>'B1'!K93</f>
        <v xml:space="preserve">  </v>
      </c>
      <c r="Z90" s="91" t="str">
        <f>'B2'!K93</f>
        <v xml:space="preserve">  </v>
      </c>
      <c r="AA90" s="91" t="str">
        <f>'B3'!K93</f>
        <v xml:space="preserve">  </v>
      </c>
      <c r="AB90" s="91" t="str">
        <f>'C1'!K93</f>
        <v xml:space="preserve">  </v>
      </c>
      <c r="AC90" s="91" t="str">
        <f>'C2'!K93</f>
        <v xml:space="preserve">  </v>
      </c>
      <c r="AD90" s="91" t="str">
        <f>'C3'!K93</f>
        <v xml:space="preserve">  </v>
      </c>
      <c r="AE90" s="91" t="str">
        <f>'C4'!K93</f>
        <v xml:space="preserve">  </v>
      </c>
      <c r="AF90" s="101" t="str">
        <f t="shared" si="14"/>
        <v xml:space="preserve">  </v>
      </c>
      <c r="AG90" s="104" t="str">
        <f>IF('I NILAI SEKOLAH'!D89="","", 'I NILAI SEKOLAH'!D89)</f>
        <v/>
      </c>
      <c r="AH90" s="104" t="str">
        <f>IF('I NILAI SEKOLAH'!E89="","", 'I NILAI SEKOLAH'!E89)</f>
        <v/>
      </c>
      <c r="AI90" s="104" t="str">
        <f>IF('I NILAI SEKOLAH'!F89="","", 'I NILAI SEKOLAH'!F89)</f>
        <v/>
      </c>
      <c r="AJ90" s="104" t="str">
        <f>IF('I NILAI SEKOLAH'!G89="","", 'I NILAI SEKOLAH'!G89)</f>
        <v/>
      </c>
      <c r="AK90" s="104" t="str">
        <f>IF('I NILAI SEKOLAH'!H89="","", 'I NILAI SEKOLAH'!H89)</f>
        <v/>
      </c>
      <c r="AL90" s="104" t="str">
        <f>IF('I NILAI SEKOLAH'!I89="","", 'I NILAI SEKOLAH'!I89)</f>
        <v/>
      </c>
      <c r="AM90" s="104" t="str">
        <f>IF('I NILAI SEKOLAH'!J89="","", 'I NILAI SEKOLAH'!J89)</f>
        <v/>
      </c>
      <c r="AN90" s="104" t="str">
        <f>IF('I NILAI SEKOLAH'!K89="","", 'I NILAI SEKOLAH'!K89)</f>
        <v/>
      </c>
      <c r="AO90" s="104" t="str">
        <f>IF('I NILAI SEKOLAH'!L89="","", 'I NILAI SEKOLAH'!L89)</f>
        <v/>
      </c>
      <c r="AP90" s="104" t="str">
        <f>IF('I NILAI SEKOLAH'!M89="","", 'I NILAI SEKOLAH'!M89)</f>
        <v/>
      </c>
      <c r="AQ90" s="104" t="str">
        <f>IF('I NILAI SEKOLAH'!N89="","", 'I NILAI SEKOLAH'!N89)</f>
        <v/>
      </c>
      <c r="AR90" s="104" t="str">
        <f>IF('I NILAI SEKOLAH'!O89="","", 'I NILAI SEKOLAH'!O89)</f>
        <v/>
      </c>
      <c r="AS90" s="104" t="str">
        <f>IF('I NILAI SEKOLAH'!P89="","", 'I NILAI SEKOLAH'!P89)</f>
        <v/>
      </c>
      <c r="AT90" s="104" t="str">
        <f>IF('I NILAI SEKOLAH'!Q89="","", 'I NILAI SEKOLAH'!Q89)</f>
        <v/>
      </c>
      <c r="AU90" s="104" t="str">
        <f>IF('I NILAI SEKOLAH'!R89="","", 'I NILAI SEKOLAH'!R89)</f>
        <v/>
      </c>
      <c r="AV90" s="104" t="str">
        <f>IF('I NILAI SEKOLAH'!S89="","", 'I NILAI SEKOLAH'!S89)</f>
        <v/>
      </c>
      <c r="AW90" s="104" t="str">
        <f>IF('I NILAI SEKOLAH'!T89="","", 'I NILAI SEKOLAH'!T89)</f>
        <v/>
      </c>
      <c r="AX90" s="105" t="str">
        <f t="shared" si="12"/>
        <v xml:space="preserve">  </v>
      </c>
      <c r="AY90" s="66"/>
    </row>
    <row r="91" spans="1:51" ht="15.75" customHeight="1" x14ac:dyDescent="0.25">
      <c r="A91" s="90" t="str">
        <f>IF(BIODATA!A89="","", BIODATA!A89)</f>
        <v/>
      </c>
      <c r="B91" s="88" t="str">
        <f>IF(BIODATA!C89="","", BIODATA!C89)</f>
        <v/>
      </c>
      <c r="C91" s="88" t="str">
        <f>IF(BIODATA!D89="","", BIODATA!D89)</f>
        <v/>
      </c>
      <c r="D91" s="107" t="str">
        <f>IF(BIODATA!E89="","", BIODATA!E89)</f>
        <v/>
      </c>
      <c r="E91" s="88" t="str">
        <f>IF(BIODATA!H89="","", BIODATA!H89)</f>
        <v/>
      </c>
      <c r="F91" s="89" t="str">
        <f>IF('I NILAI UN'!E91="","",'I NILAI UN'!E91)</f>
        <v/>
      </c>
      <c r="G91" s="89" t="str">
        <f>IF('I NILAI UN'!F91="","",'I NILAI UN'!F91)</f>
        <v/>
      </c>
      <c r="H91" s="89" t="str">
        <f>IF('I NILAI UN'!G91="","",'I NILAI UN'!G91)</f>
        <v/>
      </c>
      <c r="I91" s="89" t="str">
        <f>IF('I NILAI UN'!H91="","",'I NILAI UN'!H91)</f>
        <v/>
      </c>
      <c r="J91" s="89">
        <f t="shared" si="13"/>
        <v>0</v>
      </c>
      <c r="K91" s="108" t="str">
        <f t="shared" si="15"/>
        <v/>
      </c>
      <c r="L91" s="108" t="str">
        <f t="shared" si="9"/>
        <v/>
      </c>
      <c r="M91" s="108" t="str">
        <f t="shared" si="10"/>
        <v/>
      </c>
      <c r="N91" s="108" t="str">
        <f t="shared" si="11"/>
        <v/>
      </c>
      <c r="O91" s="91" t="str">
        <f>Aa!K93</f>
        <v xml:space="preserve">  </v>
      </c>
      <c r="P91" s="91" t="str">
        <f>Ab!K94</f>
        <v xml:space="preserve">  </v>
      </c>
      <c r="Q91" s="91" t="str">
        <f>Ac!K94</f>
        <v xml:space="preserve">  </v>
      </c>
      <c r="R91" s="91" t="str">
        <f>Ad!K94</f>
        <v xml:space="preserve">  </v>
      </c>
      <c r="S91" s="91" t="str">
        <f>'A2'!K94</f>
        <v xml:space="preserve">  </v>
      </c>
      <c r="T91" s="91" t="str">
        <f>'A3'!K94</f>
        <v xml:space="preserve">  </v>
      </c>
      <c r="U91" s="91" t="str">
        <f>'A4'!K94</f>
        <v xml:space="preserve">  </v>
      </c>
      <c r="V91" s="91" t="str">
        <f>'A5'!K94</f>
        <v xml:space="preserve">  </v>
      </c>
      <c r="W91" s="91" t="str">
        <f>'A6'!K94</f>
        <v xml:space="preserve">  </v>
      </c>
      <c r="X91" s="91" t="str">
        <f>'A7'!K94</f>
        <v xml:space="preserve">  </v>
      </c>
      <c r="Y91" s="91" t="str">
        <f>'B1'!K94</f>
        <v xml:space="preserve">  </v>
      </c>
      <c r="Z91" s="91" t="str">
        <f>'B2'!K94</f>
        <v xml:space="preserve">  </v>
      </c>
      <c r="AA91" s="91" t="str">
        <f>'B3'!K94</f>
        <v xml:space="preserve">  </v>
      </c>
      <c r="AB91" s="91" t="str">
        <f>'C1'!K94</f>
        <v xml:space="preserve">  </v>
      </c>
      <c r="AC91" s="91" t="str">
        <f>'C2'!K94</f>
        <v xml:space="preserve">  </v>
      </c>
      <c r="AD91" s="91" t="str">
        <f>'C3'!K94</f>
        <v xml:space="preserve">  </v>
      </c>
      <c r="AE91" s="91" t="str">
        <f>'C4'!K94</f>
        <v xml:space="preserve">  </v>
      </c>
      <c r="AF91" s="101" t="str">
        <f t="shared" si="14"/>
        <v xml:space="preserve">  </v>
      </c>
      <c r="AG91" s="104" t="str">
        <f>IF('I NILAI SEKOLAH'!D90="","", 'I NILAI SEKOLAH'!D90)</f>
        <v/>
      </c>
      <c r="AH91" s="104" t="str">
        <f>IF('I NILAI SEKOLAH'!E90="","", 'I NILAI SEKOLAH'!E90)</f>
        <v/>
      </c>
      <c r="AI91" s="104" t="str">
        <f>IF('I NILAI SEKOLAH'!F90="","", 'I NILAI SEKOLAH'!F90)</f>
        <v/>
      </c>
      <c r="AJ91" s="104" t="str">
        <f>IF('I NILAI SEKOLAH'!G90="","", 'I NILAI SEKOLAH'!G90)</f>
        <v/>
      </c>
      <c r="AK91" s="104" t="str">
        <f>IF('I NILAI SEKOLAH'!H90="","", 'I NILAI SEKOLAH'!H90)</f>
        <v/>
      </c>
      <c r="AL91" s="104" t="str">
        <f>IF('I NILAI SEKOLAH'!I90="","", 'I NILAI SEKOLAH'!I90)</f>
        <v/>
      </c>
      <c r="AM91" s="104" t="str">
        <f>IF('I NILAI SEKOLAH'!J90="","", 'I NILAI SEKOLAH'!J90)</f>
        <v/>
      </c>
      <c r="AN91" s="104" t="str">
        <f>IF('I NILAI SEKOLAH'!K90="","", 'I NILAI SEKOLAH'!K90)</f>
        <v/>
      </c>
      <c r="AO91" s="104" t="str">
        <f>IF('I NILAI SEKOLAH'!L90="","", 'I NILAI SEKOLAH'!L90)</f>
        <v/>
      </c>
      <c r="AP91" s="104" t="str">
        <f>IF('I NILAI SEKOLAH'!M90="","", 'I NILAI SEKOLAH'!M90)</f>
        <v/>
      </c>
      <c r="AQ91" s="104" t="str">
        <f>IF('I NILAI SEKOLAH'!N90="","", 'I NILAI SEKOLAH'!N90)</f>
        <v/>
      </c>
      <c r="AR91" s="104" t="str">
        <f>IF('I NILAI SEKOLAH'!O90="","", 'I NILAI SEKOLAH'!O90)</f>
        <v/>
      </c>
      <c r="AS91" s="104" t="str">
        <f>IF('I NILAI SEKOLAH'!P90="","", 'I NILAI SEKOLAH'!P90)</f>
        <v/>
      </c>
      <c r="AT91" s="104" t="str">
        <f>IF('I NILAI SEKOLAH'!Q90="","", 'I NILAI SEKOLAH'!Q90)</f>
        <v/>
      </c>
      <c r="AU91" s="104" t="str">
        <f>IF('I NILAI SEKOLAH'!R90="","", 'I NILAI SEKOLAH'!R90)</f>
        <v/>
      </c>
      <c r="AV91" s="104" t="str">
        <f>IF('I NILAI SEKOLAH'!S90="","", 'I NILAI SEKOLAH'!S90)</f>
        <v/>
      </c>
      <c r="AW91" s="104" t="str">
        <f>IF('I NILAI SEKOLAH'!T90="","", 'I NILAI SEKOLAH'!T90)</f>
        <v/>
      </c>
      <c r="AX91" s="105" t="str">
        <f t="shared" si="12"/>
        <v xml:space="preserve">  </v>
      </c>
      <c r="AY91" s="66"/>
    </row>
    <row r="92" spans="1:51" ht="15.75" customHeight="1" x14ac:dyDescent="0.25">
      <c r="A92" s="90" t="str">
        <f>IF(BIODATA!A90="","", BIODATA!A90)</f>
        <v/>
      </c>
      <c r="B92" s="88" t="str">
        <f>IF(BIODATA!C90="","", BIODATA!C90)</f>
        <v/>
      </c>
      <c r="C92" s="88" t="str">
        <f>IF(BIODATA!D90="","", BIODATA!D90)</f>
        <v/>
      </c>
      <c r="D92" s="107" t="str">
        <f>IF(BIODATA!E90="","", BIODATA!E90)</f>
        <v/>
      </c>
      <c r="E92" s="88" t="str">
        <f>IF(BIODATA!H90="","", BIODATA!H90)</f>
        <v/>
      </c>
      <c r="F92" s="89" t="str">
        <f>IF('I NILAI UN'!E92="","",'I NILAI UN'!E92)</f>
        <v/>
      </c>
      <c r="G92" s="89" t="str">
        <f>IF('I NILAI UN'!F92="","",'I NILAI UN'!F92)</f>
        <v/>
      </c>
      <c r="H92" s="89" t="str">
        <f>IF('I NILAI UN'!G92="","",'I NILAI UN'!G92)</f>
        <v/>
      </c>
      <c r="I92" s="89" t="str">
        <f>IF('I NILAI UN'!H92="","",'I NILAI UN'!H92)</f>
        <v/>
      </c>
      <c r="J92" s="89">
        <f t="shared" si="13"/>
        <v>0</v>
      </c>
      <c r="K92" s="108" t="str">
        <f t="shared" si="15"/>
        <v/>
      </c>
      <c r="L92" s="108" t="str">
        <f t="shared" si="9"/>
        <v/>
      </c>
      <c r="M92" s="108" t="str">
        <f t="shared" si="10"/>
        <v/>
      </c>
      <c r="N92" s="108" t="str">
        <f t="shared" si="11"/>
        <v/>
      </c>
      <c r="O92" s="91" t="str">
        <f>Aa!K94</f>
        <v xml:space="preserve">  </v>
      </c>
      <c r="P92" s="91" t="str">
        <f>Ab!K95</f>
        <v xml:space="preserve">  </v>
      </c>
      <c r="Q92" s="91" t="str">
        <f>Ac!K95</f>
        <v xml:space="preserve">  </v>
      </c>
      <c r="R92" s="91" t="str">
        <f>Ad!K95</f>
        <v xml:space="preserve">  </v>
      </c>
      <c r="S92" s="91" t="str">
        <f>'A2'!K95</f>
        <v xml:space="preserve">  </v>
      </c>
      <c r="T92" s="91" t="str">
        <f>'A3'!K95</f>
        <v xml:space="preserve">  </v>
      </c>
      <c r="U92" s="91" t="str">
        <f>'A4'!K95</f>
        <v xml:space="preserve">  </v>
      </c>
      <c r="V92" s="91" t="str">
        <f>'A5'!K95</f>
        <v xml:space="preserve">  </v>
      </c>
      <c r="W92" s="91" t="str">
        <f>'A6'!K95</f>
        <v xml:space="preserve">  </v>
      </c>
      <c r="X92" s="91" t="str">
        <f>'A7'!K95</f>
        <v xml:space="preserve">  </v>
      </c>
      <c r="Y92" s="91" t="str">
        <f>'B1'!K95</f>
        <v xml:space="preserve">  </v>
      </c>
      <c r="Z92" s="91" t="str">
        <f>'B2'!K95</f>
        <v xml:space="preserve">  </v>
      </c>
      <c r="AA92" s="91" t="str">
        <f>'B3'!K95</f>
        <v xml:space="preserve">  </v>
      </c>
      <c r="AB92" s="91" t="str">
        <f>'C1'!K95</f>
        <v xml:space="preserve">  </v>
      </c>
      <c r="AC92" s="91" t="str">
        <f>'C2'!K95</f>
        <v xml:space="preserve">  </v>
      </c>
      <c r="AD92" s="91" t="str">
        <f>'C3'!K95</f>
        <v xml:space="preserve">  </v>
      </c>
      <c r="AE92" s="91" t="str">
        <f>'C4'!K95</f>
        <v xml:space="preserve">  </v>
      </c>
      <c r="AF92" s="101" t="str">
        <f t="shared" si="14"/>
        <v xml:space="preserve">  </v>
      </c>
      <c r="AG92" s="104" t="str">
        <f>IF('I NILAI SEKOLAH'!D91="","", 'I NILAI SEKOLAH'!D91)</f>
        <v/>
      </c>
      <c r="AH92" s="104" t="str">
        <f>IF('I NILAI SEKOLAH'!E91="","", 'I NILAI SEKOLAH'!E91)</f>
        <v/>
      </c>
      <c r="AI92" s="104" t="str">
        <f>IF('I NILAI SEKOLAH'!F91="","", 'I NILAI SEKOLAH'!F91)</f>
        <v/>
      </c>
      <c r="AJ92" s="104" t="str">
        <f>IF('I NILAI SEKOLAH'!G91="","", 'I NILAI SEKOLAH'!G91)</f>
        <v/>
      </c>
      <c r="AK92" s="104" t="str">
        <f>IF('I NILAI SEKOLAH'!H91="","", 'I NILAI SEKOLAH'!H91)</f>
        <v/>
      </c>
      <c r="AL92" s="104" t="str">
        <f>IF('I NILAI SEKOLAH'!I91="","", 'I NILAI SEKOLAH'!I91)</f>
        <v/>
      </c>
      <c r="AM92" s="104" t="str">
        <f>IF('I NILAI SEKOLAH'!J91="","", 'I NILAI SEKOLAH'!J91)</f>
        <v/>
      </c>
      <c r="AN92" s="104" t="str">
        <f>IF('I NILAI SEKOLAH'!K91="","", 'I NILAI SEKOLAH'!K91)</f>
        <v/>
      </c>
      <c r="AO92" s="104" t="str">
        <f>IF('I NILAI SEKOLAH'!L91="","", 'I NILAI SEKOLAH'!L91)</f>
        <v/>
      </c>
      <c r="AP92" s="104" t="str">
        <f>IF('I NILAI SEKOLAH'!M91="","", 'I NILAI SEKOLAH'!M91)</f>
        <v/>
      </c>
      <c r="AQ92" s="104" t="str">
        <f>IF('I NILAI SEKOLAH'!N91="","", 'I NILAI SEKOLAH'!N91)</f>
        <v/>
      </c>
      <c r="AR92" s="104" t="str">
        <f>IF('I NILAI SEKOLAH'!O91="","", 'I NILAI SEKOLAH'!O91)</f>
        <v/>
      </c>
      <c r="AS92" s="104" t="str">
        <f>IF('I NILAI SEKOLAH'!P91="","", 'I NILAI SEKOLAH'!P91)</f>
        <v/>
      </c>
      <c r="AT92" s="104" t="str">
        <f>IF('I NILAI SEKOLAH'!Q91="","", 'I NILAI SEKOLAH'!Q91)</f>
        <v/>
      </c>
      <c r="AU92" s="104" t="str">
        <f>IF('I NILAI SEKOLAH'!R91="","", 'I NILAI SEKOLAH'!R91)</f>
        <v/>
      </c>
      <c r="AV92" s="104" t="str">
        <f>IF('I NILAI SEKOLAH'!S91="","", 'I NILAI SEKOLAH'!S91)</f>
        <v/>
      </c>
      <c r="AW92" s="104" t="str">
        <f>IF('I NILAI SEKOLAH'!T91="","", 'I NILAI SEKOLAH'!T91)</f>
        <v/>
      </c>
      <c r="AX92" s="105" t="str">
        <f t="shared" si="12"/>
        <v xml:space="preserve">  </v>
      </c>
      <c r="AY92" s="66"/>
    </row>
    <row r="93" spans="1:51" ht="15.75" customHeight="1" x14ac:dyDescent="0.25">
      <c r="A93" s="90" t="str">
        <f>IF(BIODATA!A91="","", BIODATA!A91)</f>
        <v/>
      </c>
      <c r="B93" s="88" t="str">
        <f>IF(BIODATA!C91="","", BIODATA!C91)</f>
        <v/>
      </c>
      <c r="C93" s="88" t="str">
        <f>IF(BIODATA!D91="","", BIODATA!D91)</f>
        <v/>
      </c>
      <c r="D93" s="107" t="str">
        <f>IF(BIODATA!E91="","", BIODATA!E91)</f>
        <v/>
      </c>
      <c r="E93" s="88" t="str">
        <f>IF(BIODATA!H91="","", BIODATA!H91)</f>
        <v/>
      </c>
      <c r="F93" s="89" t="str">
        <f>IF('I NILAI UN'!E93="","",'I NILAI UN'!E93)</f>
        <v/>
      </c>
      <c r="G93" s="89" t="str">
        <f>IF('I NILAI UN'!F93="","",'I NILAI UN'!F93)</f>
        <v/>
      </c>
      <c r="H93" s="89" t="str">
        <f>IF('I NILAI UN'!G93="","",'I NILAI UN'!G93)</f>
        <v/>
      </c>
      <c r="I93" s="89" t="str">
        <f>IF('I NILAI UN'!H93="","",'I NILAI UN'!H93)</f>
        <v/>
      </c>
      <c r="J93" s="89">
        <f t="shared" si="13"/>
        <v>0</v>
      </c>
      <c r="K93" s="108" t="str">
        <f t="shared" si="15"/>
        <v/>
      </c>
      <c r="L93" s="108" t="str">
        <f t="shared" si="9"/>
        <v/>
      </c>
      <c r="M93" s="108" t="str">
        <f t="shared" si="10"/>
        <v/>
      </c>
      <c r="N93" s="108" t="str">
        <f t="shared" si="11"/>
        <v/>
      </c>
      <c r="O93" s="91" t="str">
        <f>Aa!K95</f>
        <v xml:space="preserve">  </v>
      </c>
      <c r="P93" s="91" t="str">
        <f>Ab!K96</f>
        <v xml:space="preserve">  </v>
      </c>
      <c r="Q93" s="91" t="str">
        <f>Ac!K96</f>
        <v xml:space="preserve">  </v>
      </c>
      <c r="R93" s="91" t="str">
        <f>Ad!K96</f>
        <v xml:space="preserve">  </v>
      </c>
      <c r="S93" s="91" t="str">
        <f>'A2'!K96</f>
        <v xml:space="preserve">  </v>
      </c>
      <c r="T93" s="91" t="str">
        <f>'A3'!K96</f>
        <v xml:space="preserve">  </v>
      </c>
      <c r="U93" s="91" t="str">
        <f>'A4'!K96</f>
        <v xml:space="preserve">  </v>
      </c>
      <c r="V93" s="91" t="str">
        <f>'A5'!K96</f>
        <v xml:space="preserve">  </v>
      </c>
      <c r="W93" s="91" t="str">
        <f>'A6'!K96</f>
        <v xml:space="preserve">  </v>
      </c>
      <c r="X93" s="91" t="str">
        <f>'A7'!K96</f>
        <v xml:space="preserve">  </v>
      </c>
      <c r="Y93" s="91" t="str">
        <f>'B1'!K96</f>
        <v xml:space="preserve">  </v>
      </c>
      <c r="Z93" s="91" t="str">
        <f>'B2'!K96</f>
        <v xml:space="preserve">  </v>
      </c>
      <c r="AA93" s="91" t="str">
        <f>'B3'!K96</f>
        <v xml:space="preserve">  </v>
      </c>
      <c r="AB93" s="91" t="str">
        <f>'C1'!K96</f>
        <v xml:space="preserve">  </v>
      </c>
      <c r="AC93" s="91" t="str">
        <f>'C2'!K96</f>
        <v xml:space="preserve">  </v>
      </c>
      <c r="AD93" s="91" t="str">
        <f>'C3'!K96</f>
        <v xml:space="preserve">  </v>
      </c>
      <c r="AE93" s="91" t="str">
        <f>'C4'!K96</f>
        <v xml:space="preserve">  </v>
      </c>
      <c r="AF93" s="101" t="str">
        <f t="shared" si="14"/>
        <v xml:space="preserve">  </v>
      </c>
      <c r="AG93" s="104" t="str">
        <f>IF('I NILAI SEKOLAH'!D92="","", 'I NILAI SEKOLAH'!D92)</f>
        <v/>
      </c>
      <c r="AH93" s="104" t="str">
        <f>IF('I NILAI SEKOLAH'!E92="","", 'I NILAI SEKOLAH'!E92)</f>
        <v/>
      </c>
      <c r="AI93" s="104" t="str">
        <f>IF('I NILAI SEKOLAH'!F92="","", 'I NILAI SEKOLAH'!F92)</f>
        <v/>
      </c>
      <c r="AJ93" s="104" t="str">
        <f>IF('I NILAI SEKOLAH'!G92="","", 'I NILAI SEKOLAH'!G92)</f>
        <v/>
      </c>
      <c r="AK93" s="104" t="str">
        <f>IF('I NILAI SEKOLAH'!H92="","", 'I NILAI SEKOLAH'!H92)</f>
        <v/>
      </c>
      <c r="AL93" s="104" t="str">
        <f>IF('I NILAI SEKOLAH'!I92="","", 'I NILAI SEKOLAH'!I92)</f>
        <v/>
      </c>
      <c r="AM93" s="104" t="str">
        <f>IF('I NILAI SEKOLAH'!J92="","", 'I NILAI SEKOLAH'!J92)</f>
        <v/>
      </c>
      <c r="AN93" s="104" t="str">
        <f>IF('I NILAI SEKOLAH'!K92="","", 'I NILAI SEKOLAH'!K92)</f>
        <v/>
      </c>
      <c r="AO93" s="104" t="str">
        <f>IF('I NILAI SEKOLAH'!L92="","", 'I NILAI SEKOLAH'!L92)</f>
        <v/>
      </c>
      <c r="AP93" s="104" t="str">
        <f>IF('I NILAI SEKOLAH'!M92="","", 'I NILAI SEKOLAH'!M92)</f>
        <v/>
      </c>
      <c r="AQ93" s="104" t="str">
        <f>IF('I NILAI SEKOLAH'!N92="","", 'I NILAI SEKOLAH'!N92)</f>
        <v/>
      </c>
      <c r="AR93" s="104" t="str">
        <f>IF('I NILAI SEKOLAH'!O92="","", 'I NILAI SEKOLAH'!O92)</f>
        <v/>
      </c>
      <c r="AS93" s="104" t="str">
        <f>IF('I NILAI SEKOLAH'!P92="","", 'I NILAI SEKOLAH'!P92)</f>
        <v/>
      </c>
      <c r="AT93" s="104" t="str">
        <f>IF('I NILAI SEKOLAH'!Q92="","", 'I NILAI SEKOLAH'!Q92)</f>
        <v/>
      </c>
      <c r="AU93" s="104" t="str">
        <f>IF('I NILAI SEKOLAH'!R92="","", 'I NILAI SEKOLAH'!R92)</f>
        <v/>
      </c>
      <c r="AV93" s="104" t="str">
        <f>IF('I NILAI SEKOLAH'!S92="","", 'I NILAI SEKOLAH'!S92)</f>
        <v/>
      </c>
      <c r="AW93" s="104" t="str">
        <f>IF('I NILAI SEKOLAH'!T92="","", 'I NILAI SEKOLAH'!T92)</f>
        <v/>
      </c>
      <c r="AX93" s="105" t="str">
        <f t="shared" si="12"/>
        <v xml:space="preserve">  </v>
      </c>
      <c r="AY93" s="66"/>
    </row>
    <row r="94" spans="1:51" ht="15.75" customHeight="1" x14ac:dyDescent="0.25">
      <c r="A94" s="90" t="str">
        <f>IF(BIODATA!A92="","", BIODATA!A92)</f>
        <v/>
      </c>
      <c r="B94" s="88" t="str">
        <f>IF(BIODATA!C92="","", BIODATA!C92)</f>
        <v/>
      </c>
      <c r="C94" s="88" t="str">
        <f>IF(BIODATA!D92="","", BIODATA!D92)</f>
        <v/>
      </c>
      <c r="D94" s="107" t="str">
        <f>IF(BIODATA!E92="","", BIODATA!E92)</f>
        <v/>
      </c>
      <c r="E94" s="88" t="str">
        <f>IF(BIODATA!H92="","", BIODATA!H92)</f>
        <v/>
      </c>
      <c r="F94" s="89" t="str">
        <f>IF('I NILAI UN'!E94="","",'I NILAI UN'!E94)</f>
        <v/>
      </c>
      <c r="G94" s="89" t="str">
        <f>IF('I NILAI UN'!F94="","",'I NILAI UN'!F94)</f>
        <v/>
      </c>
      <c r="H94" s="89" t="str">
        <f>IF('I NILAI UN'!G94="","",'I NILAI UN'!G94)</f>
        <v/>
      </c>
      <c r="I94" s="89" t="str">
        <f>IF('I NILAI UN'!H94="","",'I NILAI UN'!H94)</f>
        <v/>
      </c>
      <c r="J94" s="89">
        <f t="shared" si="13"/>
        <v>0</v>
      </c>
      <c r="K94" s="108" t="str">
        <f t="shared" si="15"/>
        <v/>
      </c>
      <c r="L94" s="108" t="str">
        <f t="shared" si="9"/>
        <v/>
      </c>
      <c r="M94" s="108" t="str">
        <f t="shared" si="10"/>
        <v/>
      </c>
      <c r="N94" s="108" t="str">
        <f t="shared" si="11"/>
        <v/>
      </c>
      <c r="O94" s="91" t="str">
        <f>Aa!K96</f>
        <v xml:space="preserve">  </v>
      </c>
      <c r="P94" s="91" t="str">
        <f>Ab!K97</f>
        <v xml:space="preserve">  </v>
      </c>
      <c r="Q94" s="91" t="str">
        <f>Ac!K97</f>
        <v xml:space="preserve">  </v>
      </c>
      <c r="R94" s="91" t="str">
        <f>Ad!K97</f>
        <v xml:space="preserve">  </v>
      </c>
      <c r="S94" s="91" t="str">
        <f>'A2'!K97</f>
        <v xml:space="preserve">  </v>
      </c>
      <c r="T94" s="91" t="str">
        <f>'A3'!K97</f>
        <v xml:space="preserve">  </v>
      </c>
      <c r="U94" s="91" t="str">
        <f>'A4'!K97</f>
        <v xml:space="preserve">  </v>
      </c>
      <c r="V94" s="91" t="str">
        <f>'A5'!K97</f>
        <v xml:space="preserve">  </v>
      </c>
      <c r="W94" s="91" t="str">
        <f>'A6'!K97</f>
        <v xml:space="preserve">  </v>
      </c>
      <c r="X94" s="91" t="str">
        <f>'A7'!K97</f>
        <v xml:space="preserve">  </v>
      </c>
      <c r="Y94" s="91" t="str">
        <f>'B1'!K97</f>
        <v xml:space="preserve">  </v>
      </c>
      <c r="Z94" s="91" t="str">
        <f>'B2'!K97</f>
        <v xml:space="preserve">  </v>
      </c>
      <c r="AA94" s="91" t="str">
        <f>'B3'!K97</f>
        <v xml:space="preserve">  </v>
      </c>
      <c r="AB94" s="91" t="str">
        <f>'C1'!K97</f>
        <v xml:space="preserve">  </v>
      </c>
      <c r="AC94" s="91" t="str">
        <f>'C2'!K97</f>
        <v xml:space="preserve">  </v>
      </c>
      <c r="AD94" s="91" t="str">
        <f>'C3'!K97</f>
        <v xml:space="preserve">  </v>
      </c>
      <c r="AE94" s="91" t="str">
        <f>'C4'!K97</f>
        <v xml:space="preserve">  </v>
      </c>
      <c r="AF94" s="101" t="str">
        <f t="shared" si="14"/>
        <v xml:space="preserve">  </v>
      </c>
      <c r="AG94" s="104" t="str">
        <f>IF('I NILAI SEKOLAH'!D93="","", 'I NILAI SEKOLAH'!D93)</f>
        <v/>
      </c>
      <c r="AH94" s="104" t="str">
        <f>IF('I NILAI SEKOLAH'!E93="","", 'I NILAI SEKOLAH'!E93)</f>
        <v/>
      </c>
      <c r="AI94" s="104" t="str">
        <f>IF('I NILAI SEKOLAH'!F93="","", 'I NILAI SEKOLAH'!F93)</f>
        <v/>
      </c>
      <c r="AJ94" s="104" t="str">
        <f>IF('I NILAI SEKOLAH'!G93="","", 'I NILAI SEKOLAH'!G93)</f>
        <v/>
      </c>
      <c r="AK94" s="104" t="str">
        <f>IF('I NILAI SEKOLAH'!H93="","", 'I NILAI SEKOLAH'!H93)</f>
        <v/>
      </c>
      <c r="AL94" s="104" t="str">
        <f>IF('I NILAI SEKOLAH'!I93="","", 'I NILAI SEKOLAH'!I93)</f>
        <v/>
      </c>
      <c r="AM94" s="104" t="str">
        <f>IF('I NILAI SEKOLAH'!J93="","", 'I NILAI SEKOLAH'!J93)</f>
        <v/>
      </c>
      <c r="AN94" s="104" t="str">
        <f>IF('I NILAI SEKOLAH'!K93="","", 'I NILAI SEKOLAH'!K93)</f>
        <v/>
      </c>
      <c r="AO94" s="104" t="str">
        <f>IF('I NILAI SEKOLAH'!L93="","", 'I NILAI SEKOLAH'!L93)</f>
        <v/>
      </c>
      <c r="AP94" s="104" t="str">
        <f>IF('I NILAI SEKOLAH'!M93="","", 'I NILAI SEKOLAH'!M93)</f>
        <v/>
      </c>
      <c r="AQ94" s="104" t="str">
        <f>IF('I NILAI SEKOLAH'!N93="","", 'I NILAI SEKOLAH'!N93)</f>
        <v/>
      </c>
      <c r="AR94" s="104" t="str">
        <f>IF('I NILAI SEKOLAH'!O93="","", 'I NILAI SEKOLAH'!O93)</f>
        <v/>
      </c>
      <c r="AS94" s="104" t="str">
        <f>IF('I NILAI SEKOLAH'!P93="","", 'I NILAI SEKOLAH'!P93)</f>
        <v/>
      </c>
      <c r="AT94" s="104" t="str">
        <f>IF('I NILAI SEKOLAH'!Q93="","", 'I NILAI SEKOLAH'!Q93)</f>
        <v/>
      </c>
      <c r="AU94" s="104" t="str">
        <f>IF('I NILAI SEKOLAH'!R93="","", 'I NILAI SEKOLAH'!R93)</f>
        <v/>
      </c>
      <c r="AV94" s="104" t="str">
        <f>IF('I NILAI SEKOLAH'!S93="","", 'I NILAI SEKOLAH'!S93)</f>
        <v/>
      </c>
      <c r="AW94" s="104" t="str">
        <f>IF('I NILAI SEKOLAH'!T93="","", 'I NILAI SEKOLAH'!T93)</f>
        <v/>
      </c>
      <c r="AX94" s="105" t="str">
        <f t="shared" si="12"/>
        <v xml:space="preserve">  </v>
      </c>
      <c r="AY94" s="66"/>
    </row>
    <row r="95" spans="1:51" ht="15.75" customHeight="1" x14ac:dyDescent="0.25">
      <c r="A95" s="90" t="str">
        <f>IF(BIODATA!A93="","", BIODATA!A93)</f>
        <v/>
      </c>
      <c r="B95" s="88" t="str">
        <f>IF(BIODATA!C93="","", BIODATA!C93)</f>
        <v/>
      </c>
      <c r="C95" s="88" t="str">
        <f>IF(BIODATA!D93="","", BIODATA!D93)</f>
        <v/>
      </c>
      <c r="D95" s="107" t="str">
        <f>IF(BIODATA!E93="","", BIODATA!E93)</f>
        <v/>
      </c>
      <c r="E95" s="88" t="str">
        <f>IF(BIODATA!H93="","", BIODATA!H93)</f>
        <v/>
      </c>
      <c r="F95" s="89" t="str">
        <f>IF('I NILAI UN'!E95="","",'I NILAI UN'!E95)</f>
        <v/>
      </c>
      <c r="G95" s="89" t="str">
        <f>IF('I NILAI UN'!F95="","",'I NILAI UN'!F95)</f>
        <v/>
      </c>
      <c r="H95" s="89" t="str">
        <f>IF('I NILAI UN'!G95="","",'I NILAI UN'!G95)</f>
        <v/>
      </c>
      <c r="I95" s="89" t="str">
        <f>IF('I NILAI UN'!H95="","",'I NILAI UN'!H95)</f>
        <v/>
      </c>
      <c r="J95" s="89">
        <f t="shared" si="13"/>
        <v>0</v>
      </c>
      <c r="K95" s="108" t="str">
        <f t="shared" si="15"/>
        <v/>
      </c>
      <c r="L95" s="108" t="str">
        <f t="shared" si="9"/>
        <v/>
      </c>
      <c r="M95" s="108" t="str">
        <f t="shared" si="10"/>
        <v/>
      </c>
      <c r="N95" s="108" t="str">
        <f t="shared" si="11"/>
        <v/>
      </c>
      <c r="O95" s="91" t="str">
        <f>Aa!K97</f>
        <v xml:space="preserve">  </v>
      </c>
      <c r="P95" s="91" t="str">
        <f>Ab!K98</f>
        <v xml:space="preserve">  </v>
      </c>
      <c r="Q95" s="91" t="str">
        <f>Ac!K98</f>
        <v xml:space="preserve">  </v>
      </c>
      <c r="R95" s="91" t="str">
        <f>Ad!K98</f>
        <v xml:space="preserve">  </v>
      </c>
      <c r="S95" s="91" t="str">
        <f>'A2'!K98</f>
        <v xml:space="preserve">  </v>
      </c>
      <c r="T95" s="91" t="str">
        <f>'A3'!K98</f>
        <v xml:space="preserve">  </v>
      </c>
      <c r="U95" s="91" t="str">
        <f>'A4'!K98</f>
        <v xml:space="preserve">  </v>
      </c>
      <c r="V95" s="91" t="str">
        <f>'A5'!K98</f>
        <v xml:space="preserve">  </v>
      </c>
      <c r="W95" s="91" t="str">
        <f>'A6'!K98</f>
        <v xml:space="preserve">  </v>
      </c>
      <c r="X95" s="91" t="str">
        <f>'A7'!K98</f>
        <v xml:space="preserve">  </v>
      </c>
      <c r="Y95" s="91" t="str">
        <f>'B1'!K98</f>
        <v xml:space="preserve">  </v>
      </c>
      <c r="Z95" s="91" t="str">
        <f>'B2'!K98</f>
        <v xml:space="preserve">  </v>
      </c>
      <c r="AA95" s="91" t="str">
        <f>'B3'!K98</f>
        <v xml:space="preserve">  </v>
      </c>
      <c r="AB95" s="91" t="str">
        <f>'C1'!K98</f>
        <v xml:space="preserve">  </v>
      </c>
      <c r="AC95" s="91" t="str">
        <f>'C2'!K98</f>
        <v xml:space="preserve">  </v>
      </c>
      <c r="AD95" s="91" t="str">
        <f>'C3'!K98</f>
        <v xml:space="preserve">  </v>
      </c>
      <c r="AE95" s="91" t="str">
        <f>'C4'!K98</f>
        <v xml:space="preserve">  </v>
      </c>
      <c r="AF95" s="101" t="str">
        <f t="shared" si="14"/>
        <v xml:space="preserve">  </v>
      </c>
      <c r="AG95" s="104" t="str">
        <f>IF('I NILAI SEKOLAH'!D94="","", 'I NILAI SEKOLAH'!D94)</f>
        <v/>
      </c>
      <c r="AH95" s="104" t="str">
        <f>IF('I NILAI SEKOLAH'!E94="","", 'I NILAI SEKOLAH'!E94)</f>
        <v/>
      </c>
      <c r="AI95" s="104" t="str">
        <f>IF('I NILAI SEKOLAH'!F94="","", 'I NILAI SEKOLAH'!F94)</f>
        <v/>
      </c>
      <c r="AJ95" s="104" t="str">
        <f>IF('I NILAI SEKOLAH'!G94="","", 'I NILAI SEKOLAH'!G94)</f>
        <v/>
      </c>
      <c r="AK95" s="104" t="str">
        <f>IF('I NILAI SEKOLAH'!H94="","", 'I NILAI SEKOLAH'!H94)</f>
        <v/>
      </c>
      <c r="AL95" s="104" t="str">
        <f>IF('I NILAI SEKOLAH'!I94="","", 'I NILAI SEKOLAH'!I94)</f>
        <v/>
      </c>
      <c r="AM95" s="104" t="str">
        <f>IF('I NILAI SEKOLAH'!J94="","", 'I NILAI SEKOLAH'!J94)</f>
        <v/>
      </c>
      <c r="AN95" s="104" t="str">
        <f>IF('I NILAI SEKOLAH'!K94="","", 'I NILAI SEKOLAH'!K94)</f>
        <v/>
      </c>
      <c r="AO95" s="104" t="str">
        <f>IF('I NILAI SEKOLAH'!L94="","", 'I NILAI SEKOLAH'!L94)</f>
        <v/>
      </c>
      <c r="AP95" s="104" t="str">
        <f>IF('I NILAI SEKOLAH'!M94="","", 'I NILAI SEKOLAH'!M94)</f>
        <v/>
      </c>
      <c r="AQ95" s="104" t="str">
        <f>IF('I NILAI SEKOLAH'!N94="","", 'I NILAI SEKOLAH'!N94)</f>
        <v/>
      </c>
      <c r="AR95" s="104" t="str">
        <f>IF('I NILAI SEKOLAH'!O94="","", 'I NILAI SEKOLAH'!O94)</f>
        <v/>
      </c>
      <c r="AS95" s="104" t="str">
        <f>IF('I NILAI SEKOLAH'!P94="","", 'I NILAI SEKOLAH'!P94)</f>
        <v/>
      </c>
      <c r="AT95" s="104" t="str">
        <f>IF('I NILAI SEKOLAH'!Q94="","", 'I NILAI SEKOLAH'!Q94)</f>
        <v/>
      </c>
      <c r="AU95" s="104" t="str">
        <f>IF('I NILAI SEKOLAH'!R94="","", 'I NILAI SEKOLAH'!R94)</f>
        <v/>
      </c>
      <c r="AV95" s="104" t="str">
        <f>IF('I NILAI SEKOLAH'!S94="","", 'I NILAI SEKOLAH'!S94)</f>
        <v/>
      </c>
      <c r="AW95" s="104" t="str">
        <f>IF('I NILAI SEKOLAH'!T94="","", 'I NILAI SEKOLAH'!T94)</f>
        <v/>
      </c>
      <c r="AX95" s="105" t="str">
        <f t="shared" si="12"/>
        <v xml:space="preserve">  </v>
      </c>
      <c r="AY95" s="66"/>
    </row>
    <row r="96" spans="1:51" ht="15.75" customHeight="1" x14ac:dyDescent="0.25">
      <c r="A96" s="90" t="str">
        <f>IF(BIODATA!A94="","", BIODATA!A94)</f>
        <v/>
      </c>
      <c r="B96" s="88" t="str">
        <f>IF(BIODATA!C94="","", BIODATA!C94)</f>
        <v/>
      </c>
      <c r="C96" s="88" t="str">
        <f>IF(BIODATA!D94="","", BIODATA!D94)</f>
        <v/>
      </c>
      <c r="D96" s="107" t="str">
        <f>IF(BIODATA!E94="","", BIODATA!E94)</f>
        <v/>
      </c>
      <c r="E96" s="88" t="str">
        <f>IF(BIODATA!H94="","", BIODATA!H94)</f>
        <v/>
      </c>
      <c r="F96" s="89" t="str">
        <f>IF('I NILAI UN'!E96="","",'I NILAI UN'!E96)</f>
        <v/>
      </c>
      <c r="G96" s="89" t="str">
        <f>IF('I NILAI UN'!F96="","",'I NILAI UN'!F96)</f>
        <v/>
      </c>
      <c r="H96" s="89" t="str">
        <f>IF('I NILAI UN'!G96="","",'I NILAI UN'!G96)</f>
        <v/>
      </c>
      <c r="I96" s="89" t="str">
        <f>IF('I NILAI UN'!H96="","",'I NILAI UN'!H96)</f>
        <v/>
      </c>
      <c r="J96" s="89">
        <f t="shared" si="13"/>
        <v>0</v>
      </c>
      <c r="K96" s="108" t="str">
        <f t="shared" si="15"/>
        <v/>
      </c>
      <c r="L96" s="108" t="str">
        <f t="shared" si="9"/>
        <v/>
      </c>
      <c r="M96" s="108" t="str">
        <f t="shared" si="10"/>
        <v/>
      </c>
      <c r="N96" s="108" t="str">
        <f t="shared" si="11"/>
        <v/>
      </c>
      <c r="O96" s="91" t="str">
        <f>Aa!K98</f>
        <v xml:space="preserve">  </v>
      </c>
      <c r="P96" s="91" t="str">
        <f>Ab!K99</f>
        <v xml:space="preserve">  </v>
      </c>
      <c r="Q96" s="91" t="str">
        <f>Ac!K99</f>
        <v xml:space="preserve">  </v>
      </c>
      <c r="R96" s="91" t="str">
        <f>Ad!K99</f>
        <v xml:space="preserve">  </v>
      </c>
      <c r="S96" s="91" t="str">
        <f>'A2'!K99</f>
        <v xml:space="preserve">  </v>
      </c>
      <c r="T96" s="91" t="str">
        <f>'A3'!K99</f>
        <v xml:space="preserve">  </v>
      </c>
      <c r="U96" s="91" t="str">
        <f>'A4'!K99</f>
        <v xml:space="preserve">  </v>
      </c>
      <c r="V96" s="91" t="str">
        <f>'A5'!K99</f>
        <v xml:space="preserve">  </v>
      </c>
      <c r="W96" s="91" t="str">
        <f>'A6'!K99</f>
        <v xml:space="preserve">  </v>
      </c>
      <c r="X96" s="91" t="str">
        <f>'A7'!K99</f>
        <v xml:space="preserve">  </v>
      </c>
      <c r="Y96" s="91" t="str">
        <f>'B1'!K99</f>
        <v xml:space="preserve">  </v>
      </c>
      <c r="Z96" s="91" t="str">
        <f>'B2'!K99</f>
        <v xml:space="preserve">  </v>
      </c>
      <c r="AA96" s="91" t="str">
        <f>'B3'!K99</f>
        <v xml:space="preserve">  </v>
      </c>
      <c r="AB96" s="91" t="str">
        <f>'C1'!K99</f>
        <v xml:space="preserve">  </v>
      </c>
      <c r="AC96" s="91" t="str">
        <f>'C2'!K99</f>
        <v xml:space="preserve">  </v>
      </c>
      <c r="AD96" s="91" t="str">
        <f>'C3'!K99</f>
        <v xml:space="preserve">  </v>
      </c>
      <c r="AE96" s="91" t="str">
        <f>'C4'!K99</f>
        <v xml:space="preserve">  </v>
      </c>
      <c r="AF96" s="101" t="str">
        <f t="shared" si="14"/>
        <v xml:space="preserve">  </v>
      </c>
      <c r="AG96" s="104" t="str">
        <f>IF('I NILAI SEKOLAH'!D95="","", 'I NILAI SEKOLAH'!D95)</f>
        <v/>
      </c>
      <c r="AH96" s="104" t="str">
        <f>IF('I NILAI SEKOLAH'!E95="","", 'I NILAI SEKOLAH'!E95)</f>
        <v/>
      </c>
      <c r="AI96" s="104" t="str">
        <f>IF('I NILAI SEKOLAH'!F95="","", 'I NILAI SEKOLAH'!F95)</f>
        <v/>
      </c>
      <c r="AJ96" s="104" t="str">
        <f>IF('I NILAI SEKOLAH'!G95="","", 'I NILAI SEKOLAH'!G95)</f>
        <v/>
      </c>
      <c r="AK96" s="104" t="str">
        <f>IF('I NILAI SEKOLAH'!H95="","", 'I NILAI SEKOLAH'!H95)</f>
        <v/>
      </c>
      <c r="AL96" s="104" t="str">
        <f>IF('I NILAI SEKOLAH'!I95="","", 'I NILAI SEKOLAH'!I95)</f>
        <v/>
      </c>
      <c r="AM96" s="104" t="str">
        <f>IF('I NILAI SEKOLAH'!J95="","", 'I NILAI SEKOLAH'!J95)</f>
        <v/>
      </c>
      <c r="AN96" s="104" t="str">
        <f>IF('I NILAI SEKOLAH'!K95="","", 'I NILAI SEKOLAH'!K95)</f>
        <v/>
      </c>
      <c r="AO96" s="104" t="str">
        <f>IF('I NILAI SEKOLAH'!L95="","", 'I NILAI SEKOLAH'!L95)</f>
        <v/>
      </c>
      <c r="AP96" s="104" t="str">
        <f>IF('I NILAI SEKOLAH'!M95="","", 'I NILAI SEKOLAH'!M95)</f>
        <v/>
      </c>
      <c r="AQ96" s="104" t="str">
        <f>IF('I NILAI SEKOLAH'!N95="","", 'I NILAI SEKOLAH'!N95)</f>
        <v/>
      </c>
      <c r="AR96" s="104" t="str">
        <f>IF('I NILAI SEKOLAH'!O95="","", 'I NILAI SEKOLAH'!O95)</f>
        <v/>
      </c>
      <c r="AS96" s="104" t="str">
        <f>IF('I NILAI SEKOLAH'!P95="","", 'I NILAI SEKOLAH'!P95)</f>
        <v/>
      </c>
      <c r="AT96" s="104" t="str">
        <f>IF('I NILAI SEKOLAH'!Q95="","", 'I NILAI SEKOLAH'!Q95)</f>
        <v/>
      </c>
      <c r="AU96" s="104" t="str">
        <f>IF('I NILAI SEKOLAH'!R95="","", 'I NILAI SEKOLAH'!R95)</f>
        <v/>
      </c>
      <c r="AV96" s="104" t="str">
        <f>IF('I NILAI SEKOLAH'!S95="","", 'I NILAI SEKOLAH'!S95)</f>
        <v/>
      </c>
      <c r="AW96" s="104" t="str">
        <f>IF('I NILAI SEKOLAH'!T95="","", 'I NILAI SEKOLAH'!T95)</f>
        <v/>
      </c>
      <c r="AX96" s="105" t="str">
        <f t="shared" si="12"/>
        <v xml:space="preserve">  </v>
      </c>
      <c r="AY96" s="66"/>
    </row>
    <row r="97" spans="1:51" ht="15.75" customHeight="1" x14ac:dyDescent="0.25">
      <c r="A97" s="90" t="str">
        <f>IF(BIODATA!A95="","", BIODATA!A95)</f>
        <v/>
      </c>
      <c r="B97" s="88" t="str">
        <f>IF(BIODATA!C95="","", BIODATA!C95)</f>
        <v/>
      </c>
      <c r="C97" s="88" t="str">
        <f>IF(BIODATA!D95="","", BIODATA!D95)</f>
        <v/>
      </c>
      <c r="D97" s="107" t="str">
        <f>IF(BIODATA!E95="","", BIODATA!E95)</f>
        <v/>
      </c>
      <c r="E97" s="88" t="str">
        <f>IF(BIODATA!H95="","", BIODATA!H95)</f>
        <v/>
      </c>
      <c r="F97" s="89" t="str">
        <f>IF('I NILAI UN'!E97="","",'I NILAI UN'!E97)</f>
        <v/>
      </c>
      <c r="G97" s="89" t="str">
        <f>IF('I NILAI UN'!F97="","",'I NILAI UN'!F97)</f>
        <v/>
      </c>
      <c r="H97" s="89" t="str">
        <f>IF('I NILAI UN'!G97="","",'I NILAI UN'!G97)</f>
        <v/>
      </c>
      <c r="I97" s="89" t="str">
        <f>IF('I NILAI UN'!H97="","",'I NILAI UN'!H97)</f>
        <v/>
      </c>
      <c r="J97" s="89">
        <f t="shared" si="13"/>
        <v>0</v>
      </c>
      <c r="K97" s="108" t="str">
        <f t="shared" si="15"/>
        <v/>
      </c>
      <c r="L97" s="108" t="str">
        <f t="shared" si="9"/>
        <v/>
      </c>
      <c r="M97" s="108" t="str">
        <f t="shared" si="10"/>
        <v/>
      </c>
      <c r="N97" s="108" t="str">
        <f t="shared" si="11"/>
        <v/>
      </c>
      <c r="O97" s="91" t="str">
        <f>Aa!K99</f>
        <v xml:space="preserve">  </v>
      </c>
      <c r="P97" s="91" t="str">
        <f>Ab!K100</f>
        <v xml:space="preserve">  </v>
      </c>
      <c r="Q97" s="91" t="str">
        <f>Ac!K100</f>
        <v xml:space="preserve">  </v>
      </c>
      <c r="R97" s="91" t="str">
        <f>Ad!K100</f>
        <v xml:space="preserve">  </v>
      </c>
      <c r="S97" s="91" t="str">
        <f>'A2'!K100</f>
        <v xml:space="preserve">  </v>
      </c>
      <c r="T97" s="91" t="str">
        <f>'A3'!K100</f>
        <v xml:space="preserve">  </v>
      </c>
      <c r="U97" s="91" t="str">
        <f>'A4'!K100</f>
        <v xml:space="preserve">  </v>
      </c>
      <c r="V97" s="91" t="str">
        <f>'A5'!K100</f>
        <v xml:space="preserve">  </v>
      </c>
      <c r="W97" s="91" t="str">
        <f>'A6'!K100</f>
        <v xml:space="preserve">  </v>
      </c>
      <c r="X97" s="91" t="str">
        <f>'A7'!K100</f>
        <v xml:space="preserve">  </v>
      </c>
      <c r="Y97" s="91" t="str">
        <f>'B1'!K100</f>
        <v xml:space="preserve">  </v>
      </c>
      <c r="Z97" s="91" t="str">
        <f>'B2'!K100</f>
        <v xml:space="preserve">  </v>
      </c>
      <c r="AA97" s="91" t="str">
        <f>'B3'!K100</f>
        <v xml:space="preserve">  </v>
      </c>
      <c r="AB97" s="91" t="str">
        <f>'C1'!K100</f>
        <v xml:space="preserve">  </v>
      </c>
      <c r="AC97" s="91" t="str">
        <f>'C2'!K100</f>
        <v xml:space="preserve">  </v>
      </c>
      <c r="AD97" s="91" t="str">
        <f>'C3'!K100</f>
        <v xml:space="preserve">  </v>
      </c>
      <c r="AE97" s="91" t="str">
        <f>'C4'!K100</f>
        <v xml:space="preserve">  </v>
      </c>
      <c r="AF97" s="101" t="str">
        <f t="shared" si="14"/>
        <v xml:space="preserve">  </v>
      </c>
      <c r="AG97" s="104" t="str">
        <f>IF('I NILAI SEKOLAH'!D96="","", 'I NILAI SEKOLAH'!D96)</f>
        <v/>
      </c>
      <c r="AH97" s="104" t="str">
        <f>IF('I NILAI SEKOLAH'!E96="","", 'I NILAI SEKOLAH'!E96)</f>
        <v/>
      </c>
      <c r="AI97" s="104" t="str">
        <f>IF('I NILAI SEKOLAH'!F96="","", 'I NILAI SEKOLAH'!F96)</f>
        <v/>
      </c>
      <c r="AJ97" s="104" t="str">
        <f>IF('I NILAI SEKOLAH'!G96="","", 'I NILAI SEKOLAH'!G96)</f>
        <v/>
      </c>
      <c r="AK97" s="104" t="str">
        <f>IF('I NILAI SEKOLAH'!H96="","", 'I NILAI SEKOLAH'!H96)</f>
        <v/>
      </c>
      <c r="AL97" s="104" t="str">
        <f>IF('I NILAI SEKOLAH'!I96="","", 'I NILAI SEKOLAH'!I96)</f>
        <v/>
      </c>
      <c r="AM97" s="104" t="str">
        <f>IF('I NILAI SEKOLAH'!J96="","", 'I NILAI SEKOLAH'!J96)</f>
        <v/>
      </c>
      <c r="AN97" s="104" t="str">
        <f>IF('I NILAI SEKOLAH'!K96="","", 'I NILAI SEKOLAH'!K96)</f>
        <v/>
      </c>
      <c r="AO97" s="104" t="str">
        <f>IF('I NILAI SEKOLAH'!L96="","", 'I NILAI SEKOLAH'!L96)</f>
        <v/>
      </c>
      <c r="AP97" s="104" t="str">
        <f>IF('I NILAI SEKOLAH'!M96="","", 'I NILAI SEKOLAH'!M96)</f>
        <v/>
      </c>
      <c r="AQ97" s="104" t="str">
        <f>IF('I NILAI SEKOLAH'!N96="","", 'I NILAI SEKOLAH'!N96)</f>
        <v/>
      </c>
      <c r="AR97" s="104" t="str">
        <f>IF('I NILAI SEKOLAH'!O96="","", 'I NILAI SEKOLAH'!O96)</f>
        <v/>
      </c>
      <c r="AS97" s="104" t="str">
        <f>IF('I NILAI SEKOLAH'!P96="","", 'I NILAI SEKOLAH'!P96)</f>
        <v/>
      </c>
      <c r="AT97" s="104" t="str">
        <f>IF('I NILAI SEKOLAH'!Q96="","", 'I NILAI SEKOLAH'!Q96)</f>
        <v/>
      </c>
      <c r="AU97" s="104" t="str">
        <f>IF('I NILAI SEKOLAH'!R96="","", 'I NILAI SEKOLAH'!R96)</f>
        <v/>
      </c>
      <c r="AV97" s="104" t="str">
        <f>IF('I NILAI SEKOLAH'!S96="","", 'I NILAI SEKOLAH'!S96)</f>
        <v/>
      </c>
      <c r="AW97" s="104" t="str">
        <f>IF('I NILAI SEKOLAH'!T96="","", 'I NILAI SEKOLAH'!T96)</f>
        <v/>
      </c>
      <c r="AX97" s="105" t="str">
        <f t="shared" si="12"/>
        <v xml:space="preserve">  </v>
      </c>
      <c r="AY97" s="66"/>
    </row>
    <row r="98" spans="1:51" ht="15.75" customHeight="1" x14ac:dyDescent="0.25">
      <c r="A98" s="90" t="str">
        <f>IF(BIODATA!A96="","", BIODATA!A96)</f>
        <v/>
      </c>
      <c r="B98" s="88" t="str">
        <f>IF(BIODATA!C96="","", BIODATA!C96)</f>
        <v/>
      </c>
      <c r="C98" s="88" t="str">
        <f>IF(BIODATA!D96="","", BIODATA!D96)</f>
        <v/>
      </c>
      <c r="D98" s="107" t="str">
        <f>IF(BIODATA!E96="","", BIODATA!E96)</f>
        <v/>
      </c>
      <c r="E98" s="88" t="str">
        <f>IF(BIODATA!H96="","", BIODATA!H96)</f>
        <v/>
      </c>
      <c r="F98" s="89" t="str">
        <f>IF('I NILAI UN'!E98="","",'I NILAI UN'!E98)</f>
        <v/>
      </c>
      <c r="G98" s="89" t="str">
        <f>IF('I NILAI UN'!F98="","",'I NILAI UN'!F98)</f>
        <v/>
      </c>
      <c r="H98" s="89" t="str">
        <f>IF('I NILAI UN'!G98="","",'I NILAI UN'!G98)</f>
        <v/>
      </c>
      <c r="I98" s="89" t="str">
        <f>IF('I NILAI UN'!H98="","",'I NILAI UN'!H98)</f>
        <v/>
      </c>
      <c r="J98" s="89">
        <f t="shared" si="13"/>
        <v>0</v>
      </c>
      <c r="K98" s="108" t="str">
        <f t="shared" si="15"/>
        <v/>
      </c>
      <c r="L98" s="108" t="str">
        <f t="shared" si="9"/>
        <v/>
      </c>
      <c r="M98" s="108" t="str">
        <f t="shared" si="10"/>
        <v/>
      </c>
      <c r="N98" s="108" t="str">
        <f t="shared" si="11"/>
        <v/>
      </c>
      <c r="O98" s="91" t="str">
        <f>Aa!K100</f>
        <v xml:space="preserve">  </v>
      </c>
      <c r="P98" s="91" t="str">
        <f>Ab!K101</f>
        <v xml:space="preserve">  </v>
      </c>
      <c r="Q98" s="91" t="str">
        <f>Ac!K101</f>
        <v xml:space="preserve">  </v>
      </c>
      <c r="R98" s="91" t="str">
        <f>Ad!K101</f>
        <v xml:space="preserve">  </v>
      </c>
      <c r="S98" s="91" t="str">
        <f>'A2'!K101</f>
        <v xml:space="preserve">  </v>
      </c>
      <c r="T98" s="91" t="str">
        <f>'A3'!K101</f>
        <v xml:space="preserve">  </v>
      </c>
      <c r="U98" s="91" t="str">
        <f>'A4'!K101</f>
        <v xml:space="preserve">  </v>
      </c>
      <c r="V98" s="91" t="str">
        <f>'A5'!K101</f>
        <v xml:space="preserve">  </v>
      </c>
      <c r="W98" s="91" t="str">
        <f>'A6'!K101</f>
        <v xml:space="preserve">  </v>
      </c>
      <c r="X98" s="91" t="str">
        <f>'A7'!K101</f>
        <v xml:space="preserve">  </v>
      </c>
      <c r="Y98" s="91" t="str">
        <f>'B1'!K101</f>
        <v xml:space="preserve">  </v>
      </c>
      <c r="Z98" s="91" t="str">
        <f>'B2'!K101</f>
        <v xml:space="preserve">  </v>
      </c>
      <c r="AA98" s="91" t="str">
        <f>'B3'!K101</f>
        <v xml:space="preserve">  </v>
      </c>
      <c r="AB98" s="91" t="str">
        <f>'C1'!K101</f>
        <v xml:space="preserve">  </v>
      </c>
      <c r="AC98" s="91" t="str">
        <f>'C2'!K101</f>
        <v xml:space="preserve">  </v>
      </c>
      <c r="AD98" s="91" t="str">
        <f>'C3'!K101</f>
        <v xml:space="preserve">  </v>
      </c>
      <c r="AE98" s="91" t="str">
        <f>'C4'!K101</f>
        <v xml:space="preserve">  </v>
      </c>
      <c r="AF98" s="101" t="str">
        <f t="shared" si="14"/>
        <v xml:space="preserve">  </v>
      </c>
      <c r="AG98" s="104" t="str">
        <f>IF('I NILAI SEKOLAH'!D97="","", 'I NILAI SEKOLAH'!D97)</f>
        <v/>
      </c>
      <c r="AH98" s="104" t="str">
        <f>IF('I NILAI SEKOLAH'!E97="","", 'I NILAI SEKOLAH'!E97)</f>
        <v/>
      </c>
      <c r="AI98" s="104" t="str">
        <f>IF('I NILAI SEKOLAH'!F97="","", 'I NILAI SEKOLAH'!F97)</f>
        <v/>
      </c>
      <c r="AJ98" s="104" t="str">
        <f>IF('I NILAI SEKOLAH'!G97="","", 'I NILAI SEKOLAH'!G97)</f>
        <v/>
      </c>
      <c r="AK98" s="104" t="str">
        <f>IF('I NILAI SEKOLAH'!H97="","", 'I NILAI SEKOLAH'!H97)</f>
        <v/>
      </c>
      <c r="AL98" s="104" t="str">
        <f>IF('I NILAI SEKOLAH'!I97="","", 'I NILAI SEKOLAH'!I97)</f>
        <v/>
      </c>
      <c r="AM98" s="104" t="str">
        <f>IF('I NILAI SEKOLAH'!J97="","", 'I NILAI SEKOLAH'!J97)</f>
        <v/>
      </c>
      <c r="AN98" s="104" t="str">
        <f>IF('I NILAI SEKOLAH'!K97="","", 'I NILAI SEKOLAH'!K97)</f>
        <v/>
      </c>
      <c r="AO98" s="104" t="str">
        <f>IF('I NILAI SEKOLAH'!L97="","", 'I NILAI SEKOLAH'!L97)</f>
        <v/>
      </c>
      <c r="AP98" s="104" t="str">
        <f>IF('I NILAI SEKOLAH'!M97="","", 'I NILAI SEKOLAH'!M97)</f>
        <v/>
      </c>
      <c r="AQ98" s="104" t="str">
        <f>IF('I NILAI SEKOLAH'!N97="","", 'I NILAI SEKOLAH'!N97)</f>
        <v/>
      </c>
      <c r="AR98" s="104" t="str">
        <f>IF('I NILAI SEKOLAH'!O97="","", 'I NILAI SEKOLAH'!O97)</f>
        <v/>
      </c>
      <c r="AS98" s="104" t="str">
        <f>IF('I NILAI SEKOLAH'!P97="","", 'I NILAI SEKOLAH'!P97)</f>
        <v/>
      </c>
      <c r="AT98" s="104" t="str">
        <f>IF('I NILAI SEKOLAH'!Q97="","", 'I NILAI SEKOLAH'!Q97)</f>
        <v/>
      </c>
      <c r="AU98" s="104" t="str">
        <f>IF('I NILAI SEKOLAH'!R97="","", 'I NILAI SEKOLAH'!R97)</f>
        <v/>
      </c>
      <c r="AV98" s="104" t="str">
        <f>IF('I NILAI SEKOLAH'!S97="","", 'I NILAI SEKOLAH'!S97)</f>
        <v/>
      </c>
      <c r="AW98" s="104" t="str">
        <f>IF('I NILAI SEKOLAH'!T97="","", 'I NILAI SEKOLAH'!T97)</f>
        <v/>
      </c>
      <c r="AX98" s="105" t="str">
        <f t="shared" si="12"/>
        <v xml:space="preserve">  </v>
      </c>
      <c r="AY98" s="66"/>
    </row>
    <row r="99" spans="1:51" ht="15.75" customHeight="1" x14ac:dyDescent="0.25">
      <c r="A99" s="90" t="str">
        <f>IF(BIODATA!A97="","", BIODATA!A97)</f>
        <v/>
      </c>
      <c r="B99" s="88" t="str">
        <f>IF(BIODATA!C97="","", BIODATA!C97)</f>
        <v/>
      </c>
      <c r="C99" s="88" t="str">
        <f>IF(BIODATA!D97="","", BIODATA!D97)</f>
        <v/>
      </c>
      <c r="D99" s="107" t="str">
        <f>IF(BIODATA!E97="","", BIODATA!E97)</f>
        <v/>
      </c>
      <c r="E99" s="88" t="str">
        <f>IF(BIODATA!H97="","", BIODATA!H97)</f>
        <v/>
      </c>
      <c r="F99" s="89" t="str">
        <f>IF('I NILAI UN'!E99="","",'I NILAI UN'!E99)</f>
        <v/>
      </c>
      <c r="G99" s="89" t="str">
        <f>IF('I NILAI UN'!F99="","",'I NILAI UN'!F99)</f>
        <v/>
      </c>
      <c r="H99" s="89" t="str">
        <f>IF('I NILAI UN'!G99="","",'I NILAI UN'!G99)</f>
        <v/>
      </c>
      <c r="I99" s="89" t="str">
        <f>IF('I NILAI UN'!H99="","",'I NILAI UN'!H99)</f>
        <v/>
      </c>
      <c r="J99" s="89">
        <f t="shared" si="13"/>
        <v>0</v>
      </c>
      <c r="K99" s="108" t="str">
        <f t="shared" si="15"/>
        <v/>
      </c>
      <c r="L99" s="108" t="str">
        <f t="shared" si="9"/>
        <v/>
      </c>
      <c r="M99" s="108" t="str">
        <f t="shared" si="10"/>
        <v/>
      </c>
      <c r="N99" s="108" t="str">
        <f t="shared" si="11"/>
        <v/>
      </c>
      <c r="O99" s="91" t="str">
        <f>Aa!K101</f>
        <v xml:space="preserve">  </v>
      </c>
      <c r="P99" s="91" t="str">
        <f>Ab!K102</f>
        <v xml:space="preserve">  </v>
      </c>
      <c r="Q99" s="91" t="str">
        <f>Ac!K102</f>
        <v xml:space="preserve">  </v>
      </c>
      <c r="R99" s="91" t="str">
        <f>Ad!K102</f>
        <v xml:space="preserve">  </v>
      </c>
      <c r="S99" s="91" t="str">
        <f>'A2'!K102</f>
        <v xml:space="preserve">  </v>
      </c>
      <c r="T99" s="91" t="str">
        <f>'A3'!K102</f>
        <v xml:space="preserve">  </v>
      </c>
      <c r="U99" s="91" t="str">
        <f>'A4'!K102</f>
        <v xml:space="preserve">  </v>
      </c>
      <c r="V99" s="91" t="str">
        <f>'A5'!K102</f>
        <v xml:space="preserve">  </v>
      </c>
      <c r="W99" s="91" t="str">
        <f>'A6'!K102</f>
        <v xml:space="preserve">  </v>
      </c>
      <c r="X99" s="91" t="str">
        <f>'A7'!K102</f>
        <v xml:space="preserve">  </v>
      </c>
      <c r="Y99" s="91" t="str">
        <f>'B1'!K102</f>
        <v xml:space="preserve">  </v>
      </c>
      <c r="Z99" s="91" t="str">
        <f>'B2'!K102</f>
        <v xml:space="preserve">  </v>
      </c>
      <c r="AA99" s="91" t="str">
        <f>'B3'!K102</f>
        <v xml:space="preserve">  </v>
      </c>
      <c r="AB99" s="91" t="str">
        <f>'C1'!K102</f>
        <v xml:space="preserve">  </v>
      </c>
      <c r="AC99" s="91" t="str">
        <f>'C2'!K102</f>
        <v xml:space="preserve">  </v>
      </c>
      <c r="AD99" s="91" t="str">
        <f>'C3'!K102</f>
        <v xml:space="preserve">  </v>
      </c>
      <c r="AE99" s="91" t="str">
        <f>'C4'!K102</f>
        <v xml:space="preserve">  </v>
      </c>
      <c r="AF99" s="101" t="str">
        <f t="shared" si="14"/>
        <v xml:space="preserve">  </v>
      </c>
      <c r="AG99" s="104" t="str">
        <f>IF('I NILAI SEKOLAH'!D98="","", 'I NILAI SEKOLAH'!D98)</f>
        <v/>
      </c>
      <c r="AH99" s="104" t="str">
        <f>IF('I NILAI SEKOLAH'!E98="","", 'I NILAI SEKOLAH'!E98)</f>
        <v/>
      </c>
      <c r="AI99" s="104" t="str">
        <f>IF('I NILAI SEKOLAH'!F98="","", 'I NILAI SEKOLAH'!F98)</f>
        <v/>
      </c>
      <c r="AJ99" s="104" t="str">
        <f>IF('I NILAI SEKOLAH'!G98="","", 'I NILAI SEKOLAH'!G98)</f>
        <v/>
      </c>
      <c r="AK99" s="104" t="str">
        <f>IF('I NILAI SEKOLAH'!H98="","", 'I NILAI SEKOLAH'!H98)</f>
        <v/>
      </c>
      <c r="AL99" s="104" t="str">
        <f>IF('I NILAI SEKOLAH'!I98="","", 'I NILAI SEKOLAH'!I98)</f>
        <v/>
      </c>
      <c r="AM99" s="104" t="str">
        <f>IF('I NILAI SEKOLAH'!J98="","", 'I NILAI SEKOLAH'!J98)</f>
        <v/>
      </c>
      <c r="AN99" s="104" t="str">
        <f>IF('I NILAI SEKOLAH'!K98="","", 'I NILAI SEKOLAH'!K98)</f>
        <v/>
      </c>
      <c r="AO99" s="104" t="str">
        <f>IF('I NILAI SEKOLAH'!L98="","", 'I NILAI SEKOLAH'!L98)</f>
        <v/>
      </c>
      <c r="AP99" s="104" t="str">
        <f>IF('I NILAI SEKOLAH'!M98="","", 'I NILAI SEKOLAH'!M98)</f>
        <v/>
      </c>
      <c r="AQ99" s="104" t="str">
        <f>IF('I NILAI SEKOLAH'!N98="","", 'I NILAI SEKOLAH'!N98)</f>
        <v/>
      </c>
      <c r="AR99" s="104" t="str">
        <f>IF('I NILAI SEKOLAH'!O98="","", 'I NILAI SEKOLAH'!O98)</f>
        <v/>
      </c>
      <c r="AS99" s="104" t="str">
        <f>IF('I NILAI SEKOLAH'!P98="","", 'I NILAI SEKOLAH'!P98)</f>
        <v/>
      </c>
      <c r="AT99" s="104" t="str">
        <f>IF('I NILAI SEKOLAH'!Q98="","", 'I NILAI SEKOLAH'!Q98)</f>
        <v/>
      </c>
      <c r="AU99" s="104" t="str">
        <f>IF('I NILAI SEKOLAH'!R98="","", 'I NILAI SEKOLAH'!R98)</f>
        <v/>
      </c>
      <c r="AV99" s="104" t="str">
        <f>IF('I NILAI SEKOLAH'!S98="","", 'I NILAI SEKOLAH'!S98)</f>
        <v/>
      </c>
      <c r="AW99" s="104" t="str">
        <f>IF('I NILAI SEKOLAH'!T98="","", 'I NILAI SEKOLAH'!T98)</f>
        <v/>
      </c>
      <c r="AX99" s="105" t="str">
        <f t="shared" si="12"/>
        <v xml:space="preserve">  </v>
      </c>
      <c r="AY99" s="66"/>
    </row>
    <row r="100" spans="1:51" ht="15.75" customHeight="1" x14ac:dyDescent="0.25">
      <c r="A100" s="90" t="str">
        <f>IF(BIODATA!A98="","", BIODATA!A98)</f>
        <v/>
      </c>
      <c r="B100" s="88" t="str">
        <f>IF(BIODATA!C98="","", BIODATA!C98)</f>
        <v/>
      </c>
      <c r="C100" s="88" t="str">
        <f>IF(BIODATA!D98="","", BIODATA!D98)</f>
        <v/>
      </c>
      <c r="D100" s="107" t="str">
        <f>IF(BIODATA!E98="","", BIODATA!E98)</f>
        <v/>
      </c>
      <c r="E100" s="88" t="str">
        <f>IF(BIODATA!H98="","", BIODATA!H98)</f>
        <v/>
      </c>
      <c r="F100" s="89" t="str">
        <f>IF('I NILAI UN'!E100="","",'I NILAI UN'!E100)</f>
        <v/>
      </c>
      <c r="G100" s="89" t="str">
        <f>IF('I NILAI UN'!F100="","",'I NILAI UN'!F100)</f>
        <v/>
      </c>
      <c r="H100" s="89" t="str">
        <f>IF('I NILAI UN'!G100="","",'I NILAI UN'!G100)</f>
        <v/>
      </c>
      <c r="I100" s="89" t="str">
        <f>IF('I NILAI UN'!H100="","",'I NILAI UN'!H100)</f>
        <v/>
      </c>
      <c r="J100" s="89">
        <f t="shared" si="13"/>
        <v>0</v>
      </c>
      <c r="K100" s="108" t="str">
        <f t="shared" si="15"/>
        <v/>
      </c>
      <c r="L100" s="108" t="str">
        <f t="shared" si="9"/>
        <v/>
      </c>
      <c r="M100" s="108" t="str">
        <f t="shared" si="10"/>
        <v/>
      </c>
      <c r="N100" s="108" t="str">
        <f t="shared" si="11"/>
        <v/>
      </c>
      <c r="O100" s="91" t="str">
        <f>Aa!K102</f>
        <v xml:space="preserve">  </v>
      </c>
      <c r="P100" s="91" t="str">
        <f>Ab!K103</f>
        <v xml:space="preserve">  </v>
      </c>
      <c r="Q100" s="91" t="str">
        <f>Ac!K103</f>
        <v xml:space="preserve">  </v>
      </c>
      <c r="R100" s="91" t="str">
        <f>Ad!K103</f>
        <v xml:space="preserve">  </v>
      </c>
      <c r="S100" s="91" t="str">
        <f>'A2'!K103</f>
        <v xml:space="preserve">  </v>
      </c>
      <c r="T100" s="91" t="str">
        <f>'A3'!K103</f>
        <v xml:space="preserve">  </v>
      </c>
      <c r="U100" s="91" t="str">
        <f>'A4'!K103</f>
        <v xml:space="preserve">  </v>
      </c>
      <c r="V100" s="91" t="str">
        <f>'A5'!K103</f>
        <v xml:space="preserve">  </v>
      </c>
      <c r="W100" s="91" t="str">
        <f>'A6'!K103</f>
        <v xml:space="preserve">  </v>
      </c>
      <c r="X100" s="91" t="str">
        <f>'A7'!K103</f>
        <v xml:space="preserve">  </v>
      </c>
      <c r="Y100" s="91" t="str">
        <f>'B1'!K103</f>
        <v xml:space="preserve">  </v>
      </c>
      <c r="Z100" s="91" t="str">
        <f>'B2'!K103</f>
        <v xml:space="preserve">  </v>
      </c>
      <c r="AA100" s="91" t="str">
        <f>'B3'!K103</f>
        <v xml:space="preserve">  </v>
      </c>
      <c r="AB100" s="91" t="str">
        <f>'C1'!K103</f>
        <v xml:space="preserve">  </v>
      </c>
      <c r="AC100" s="91" t="str">
        <f>'C2'!K103</f>
        <v xml:space="preserve">  </v>
      </c>
      <c r="AD100" s="91" t="str">
        <f>'C3'!K103</f>
        <v xml:space="preserve">  </v>
      </c>
      <c r="AE100" s="91" t="str">
        <f>'C4'!K103</f>
        <v xml:space="preserve">  </v>
      </c>
      <c r="AF100" s="101" t="str">
        <f t="shared" si="14"/>
        <v xml:space="preserve">  </v>
      </c>
      <c r="AG100" s="104" t="str">
        <f>IF('I NILAI SEKOLAH'!D99="","", 'I NILAI SEKOLAH'!D99)</f>
        <v/>
      </c>
      <c r="AH100" s="104" t="str">
        <f>IF('I NILAI SEKOLAH'!E99="","", 'I NILAI SEKOLAH'!E99)</f>
        <v/>
      </c>
      <c r="AI100" s="104" t="str">
        <f>IF('I NILAI SEKOLAH'!F99="","", 'I NILAI SEKOLAH'!F99)</f>
        <v/>
      </c>
      <c r="AJ100" s="104" t="str">
        <f>IF('I NILAI SEKOLAH'!G99="","", 'I NILAI SEKOLAH'!G99)</f>
        <v/>
      </c>
      <c r="AK100" s="104" t="str">
        <f>IF('I NILAI SEKOLAH'!H99="","", 'I NILAI SEKOLAH'!H99)</f>
        <v/>
      </c>
      <c r="AL100" s="104" t="str">
        <f>IF('I NILAI SEKOLAH'!I99="","", 'I NILAI SEKOLAH'!I99)</f>
        <v/>
      </c>
      <c r="AM100" s="104" t="str">
        <f>IF('I NILAI SEKOLAH'!J99="","", 'I NILAI SEKOLAH'!J99)</f>
        <v/>
      </c>
      <c r="AN100" s="104" t="str">
        <f>IF('I NILAI SEKOLAH'!K99="","", 'I NILAI SEKOLAH'!K99)</f>
        <v/>
      </c>
      <c r="AO100" s="104" t="str">
        <f>IF('I NILAI SEKOLAH'!L99="","", 'I NILAI SEKOLAH'!L99)</f>
        <v/>
      </c>
      <c r="AP100" s="104" t="str">
        <f>IF('I NILAI SEKOLAH'!M99="","", 'I NILAI SEKOLAH'!M99)</f>
        <v/>
      </c>
      <c r="AQ100" s="104" t="str">
        <f>IF('I NILAI SEKOLAH'!N99="","", 'I NILAI SEKOLAH'!N99)</f>
        <v/>
      </c>
      <c r="AR100" s="104" t="str">
        <f>IF('I NILAI SEKOLAH'!O99="","", 'I NILAI SEKOLAH'!O99)</f>
        <v/>
      </c>
      <c r="AS100" s="104" t="str">
        <f>IF('I NILAI SEKOLAH'!P99="","", 'I NILAI SEKOLAH'!P99)</f>
        <v/>
      </c>
      <c r="AT100" s="104" t="str">
        <f>IF('I NILAI SEKOLAH'!Q99="","", 'I NILAI SEKOLAH'!Q99)</f>
        <v/>
      </c>
      <c r="AU100" s="104" t="str">
        <f>IF('I NILAI SEKOLAH'!R99="","", 'I NILAI SEKOLAH'!R99)</f>
        <v/>
      </c>
      <c r="AV100" s="104" t="str">
        <f>IF('I NILAI SEKOLAH'!S99="","", 'I NILAI SEKOLAH'!S99)</f>
        <v/>
      </c>
      <c r="AW100" s="104" t="str">
        <f>IF('I NILAI SEKOLAH'!T99="","", 'I NILAI SEKOLAH'!T99)</f>
        <v/>
      </c>
      <c r="AX100" s="105" t="str">
        <f t="shared" si="12"/>
        <v xml:space="preserve">  </v>
      </c>
      <c r="AY100" s="66"/>
    </row>
    <row r="101" spans="1:51" ht="15.75" customHeight="1" x14ac:dyDescent="0.25">
      <c r="A101" s="90" t="str">
        <f>IF(BIODATA!A99="","", BIODATA!A99)</f>
        <v/>
      </c>
      <c r="B101" s="88" t="str">
        <f>IF(BIODATA!C99="","", BIODATA!C99)</f>
        <v/>
      </c>
      <c r="C101" s="88" t="str">
        <f>IF(BIODATA!D99="","", BIODATA!D99)</f>
        <v/>
      </c>
      <c r="D101" s="107" t="str">
        <f>IF(BIODATA!E99="","", BIODATA!E99)</f>
        <v/>
      </c>
      <c r="E101" s="88" t="str">
        <f>IF(BIODATA!H99="","", BIODATA!H99)</f>
        <v/>
      </c>
      <c r="F101" s="89" t="str">
        <f>IF('I NILAI UN'!E101="","",'I NILAI UN'!E101)</f>
        <v/>
      </c>
      <c r="G101" s="89" t="str">
        <f>IF('I NILAI UN'!F101="","",'I NILAI UN'!F101)</f>
        <v/>
      </c>
      <c r="H101" s="89" t="str">
        <f>IF('I NILAI UN'!G101="","",'I NILAI UN'!G101)</f>
        <v/>
      </c>
      <c r="I101" s="89" t="str">
        <f>IF('I NILAI UN'!H101="","",'I NILAI UN'!H101)</f>
        <v/>
      </c>
      <c r="J101" s="89">
        <f t="shared" si="13"/>
        <v>0</v>
      </c>
      <c r="K101" s="108" t="str">
        <f t="shared" si="15"/>
        <v/>
      </c>
      <c r="L101" s="108" t="str">
        <f t="shared" si="9"/>
        <v/>
      </c>
      <c r="M101" s="108" t="str">
        <f t="shared" si="10"/>
        <v/>
      </c>
      <c r="N101" s="108" t="str">
        <f t="shared" si="11"/>
        <v/>
      </c>
      <c r="O101" s="91" t="str">
        <f>Aa!K103</f>
        <v xml:space="preserve">  </v>
      </c>
      <c r="P101" s="91" t="str">
        <f>Ab!K104</f>
        <v xml:space="preserve">  </v>
      </c>
      <c r="Q101" s="91" t="str">
        <f>Ac!K104</f>
        <v xml:space="preserve">  </v>
      </c>
      <c r="R101" s="91" t="str">
        <f>Ad!K104</f>
        <v xml:space="preserve">  </v>
      </c>
      <c r="S101" s="91" t="str">
        <f>'A2'!K104</f>
        <v xml:space="preserve">  </v>
      </c>
      <c r="T101" s="91" t="str">
        <f>'A3'!K104</f>
        <v xml:space="preserve">  </v>
      </c>
      <c r="U101" s="91" t="str">
        <f>'A4'!K104</f>
        <v xml:space="preserve">  </v>
      </c>
      <c r="V101" s="91" t="str">
        <f>'A5'!K104</f>
        <v xml:space="preserve">  </v>
      </c>
      <c r="W101" s="91" t="str">
        <f>'A6'!K104</f>
        <v xml:space="preserve">  </v>
      </c>
      <c r="X101" s="91" t="str">
        <f>'A7'!K104</f>
        <v xml:space="preserve">  </v>
      </c>
      <c r="Y101" s="91" t="str">
        <f>'B1'!K104</f>
        <v xml:space="preserve">  </v>
      </c>
      <c r="Z101" s="91" t="str">
        <f>'B2'!K104</f>
        <v xml:space="preserve">  </v>
      </c>
      <c r="AA101" s="91" t="str">
        <f>'B3'!K104</f>
        <v xml:space="preserve">  </v>
      </c>
      <c r="AB101" s="91" t="str">
        <f>'C1'!K104</f>
        <v xml:space="preserve">  </v>
      </c>
      <c r="AC101" s="91" t="str">
        <f>'C2'!K104</f>
        <v xml:space="preserve">  </v>
      </c>
      <c r="AD101" s="91" t="str">
        <f>'C3'!K104</f>
        <v xml:space="preserve">  </v>
      </c>
      <c r="AE101" s="91" t="str">
        <f>'C4'!K104</f>
        <v xml:space="preserve">  </v>
      </c>
      <c r="AF101" s="101" t="str">
        <f t="shared" si="14"/>
        <v xml:space="preserve">  </v>
      </c>
      <c r="AG101" s="104" t="str">
        <f>IF('I NILAI SEKOLAH'!D100="","", 'I NILAI SEKOLAH'!D100)</f>
        <v/>
      </c>
      <c r="AH101" s="104" t="str">
        <f>IF('I NILAI SEKOLAH'!E100="","", 'I NILAI SEKOLAH'!E100)</f>
        <v/>
      </c>
      <c r="AI101" s="104" t="str">
        <f>IF('I NILAI SEKOLAH'!F100="","", 'I NILAI SEKOLAH'!F100)</f>
        <v/>
      </c>
      <c r="AJ101" s="104" t="str">
        <f>IF('I NILAI SEKOLAH'!G100="","", 'I NILAI SEKOLAH'!G100)</f>
        <v/>
      </c>
      <c r="AK101" s="104" t="str">
        <f>IF('I NILAI SEKOLAH'!H100="","", 'I NILAI SEKOLAH'!H100)</f>
        <v/>
      </c>
      <c r="AL101" s="104" t="str">
        <f>IF('I NILAI SEKOLAH'!I100="","", 'I NILAI SEKOLAH'!I100)</f>
        <v/>
      </c>
      <c r="AM101" s="104" t="str">
        <f>IF('I NILAI SEKOLAH'!J100="","", 'I NILAI SEKOLAH'!J100)</f>
        <v/>
      </c>
      <c r="AN101" s="104" t="str">
        <f>IF('I NILAI SEKOLAH'!K100="","", 'I NILAI SEKOLAH'!K100)</f>
        <v/>
      </c>
      <c r="AO101" s="104" t="str">
        <f>IF('I NILAI SEKOLAH'!L100="","", 'I NILAI SEKOLAH'!L100)</f>
        <v/>
      </c>
      <c r="AP101" s="104" t="str">
        <f>IF('I NILAI SEKOLAH'!M100="","", 'I NILAI SEKOLAH'!M100)</f>
        <v/>
      </c>
      <c r="AQ101" s="104" t="str">
        <f>IF('I NILAI SEKOLAH'!N100="","", 'I NILAI SEKOLAH'!N100)</f>
        <v/>
      </c>
      <c r="AR101" s="104" t="str">
        <f>IF('I NILAI SEKOLAH'!O100="","", 'I NILAI SEKOLAH'!O100)</f>
        <v/>
      </c>
      <c r="AS101" s="104" t="str">
        <f>IF('I NILAI SEKOLAH'!P100="","", 'I NILAI SEKOLAH'!P100)</f>
        <v/>
      </c>
      <c r="AT101" s="104" t="str">
        <f>IF('I NILAI SEKOLAH'!Q100="","", 'I NILAI SEKOLAH'!Q100)</f>
        <v/>
      </c>
      <c r="AU101" s="104" t="str">
        <f>IF('I NILAI SEKOLAH'!R100="","", 'I NILAI SEKOLAH'!R100)</f>
        <v/>
      </c>
      <c r="AV101" s="104" t="str">
        <f>IF('I NILAI SEKOLAH'!S100="","", 'I NILAI SEKOLAH'!S100)</f>
        <v/>
      </c>
      <c r="AW101" s="104" t="str">
        <f>IF('I NILAI SEKOLAH'!T100="","", 'I NILAI SEKOLAH'!T100)</f>
        <v/>
      </c>
      <c r="AX101" s="105" t="str">
        <f t="shared" si="12"/>
        <v xml:space="preserve">  </v>
      </c>
      <c r="AY101" s="66"/>
    </row>
    <row r="102" spans="1:51" ht="15.75" customHeight="1" x14ac:dyDescent="0.25">
      <c r="A102" s="90" t="str">
        <f>IF(BIODATA!A100="","", BIODATA!A100)</f>
        <v/>
      </c>
      <c r="B102" s="88" t="str">
        <f>IF(BIODATA!C100="","", BIODATA!C100)</f>
        <v/>
      </c>
      <c r="C102" s="88" t="str">
        <f>IF(BIODATA!D100="","", BIODATA!D100)</f>
        <v/>
      </c>
      <c r="D102" s="107" t="str">
        <f>IF(BIODATA!E100="","", BIODATA!E100)</f>
        <v/>
      </c>
      <c r="E102" s="88" t="str">
        <f>IF(BIODATA!H100="","", BIODATA!H100)</f>
        <v/>
      </c>
      <c r="F102" s="89" t="str">
        <f>IF('I NILAI UN'!E102="","",'I NILAI UN'!E102)</f>
        <v/>
      </c>
      <c r="G102" s="89" t="str">
        <f>IF('I NILAI UN'!F102="","",'I NILAI UN'!F102)</f>
        <v/>
      </c>
      <c r="H102" s="89" t="str">
        <f>IF('I NILAI UN'!G102="","",'I NILAI UN'!G102)</f>
        <v/>
      </c>
      <c r="I102" s="89" t="str">
        <f>IF('I NILAI UN'!H102="","",'I NILAI UN'!H102)</f>
        <v/>
      </c>
      <c r="J102" s="89">
        <f t="shared" si="13"/>
        <v>0</v>
      </c>
      <c r="K102" s="108" t="str">
        <f t="shared" si="15"/>
        <v/>
      </c>
      <c r="L102" s="108" t="str">
        <f t="shared" si="9"/>
        <v/>
      </c>
      <c r="M102" s="108" t="str">
        <f t="shared" si="10"/>
        <v/>
      </c>
      <c r="N102" s="108" t="str">
        <f t="shared" si="11"/>
        <v/>
      </c>
      <c r="O102" s="91" t="str">
        <f>Aa!K104</f>
        <v xml:space="preserve">  </v>
      </c>
      <c r="P102" s="91" t="str">
        <f>Ab!K105</f>
        <v xml:space="preserve">  </v>
      </c>
      <c r="Q102" s="91" t="str">
        <f>Ac!K105</f>
        <v xml:space="preserve">  </v>
      </c>
      <c r="R102" s="91" t="str">
        <f>Ad!K105</f>
        <v xml:space="preserve">  </v>
      </c>
      <c r="S102" s="91" t="str">
        <f>'A2'!K105</f>
        <v xml:space="preserve">  </v>
      </c>
      <c r="T102" s="91" t="str">
        <f>'A3'!K105</f>
        <v xml:space="preserve">  </v>
      </c>
      <c r="U102" s="91" t="str">
        <f>'A4'!K105</f>
        <v xml:space="preserve">  </v>
      </c>
      <c r="V102" s="91" t="str">
        <f>'A5'!K105</f>
        <v xml:space="preserve">  </v>
      </c>
      <c r="W102" s="91" t="str">
        <f>'A6'!K105</f>
        <v xml:space="preserve">  </v>
      </c>
      <c r="X102" s="91" t="str">
        <f>'A7'!K105</f>
        <v xml:space="preserve">  </v>
      </c>
      <c r="Y102" s="91" t="str">
        <f>'B1'!K105</f>
        <v xml:space="preserve">  </v>
      </c>
      <c r="Z102" s="91" t="str">
        <f>'B2'!K105</f>
        <v xml:space="preserve">  </v>
      </c>
      <c r="AA102" s="91" t="str">
        <f>'B3'!K105</f>
        <v xml:space="preserve">  </v>
      </c>
      <c r="AB102" s="91" t="str">
        <f>'C1'!K105</f>
        <v xml:space="preserve">  </v>
      </c>
      <c r="AC102" s="91" t="str">
        <f>'C2'!K105</f>
        <v xml:space="preserve">  </v>
      </c>
      <c r="AD102" s="91" t="str">
        <f>'C3'!K105</f>
        <v xml:space="preserve">  </v>
      </c>
      <c r="AE102" s="91" t="str">
        <f>'C4'!K105</f>
        <v xml:space="preserve">  </v>
      </c>
      <c r="AF102" s="101" t="str">
        <f t="shared" si="14"/>
        <v xml:space="preserve">  </v>
      </c>
      <c r="AG102" s="104" t="str">
        <f>IF('I NILAI SEKOLAH'!D101="","", 'I NILAI SEKOLAH'!D101)</f>
        <v/>
      </c>
      <c r="AH102" s="104" t="str">
        <f>IF('I NILAI SEKOLAH'!E101="","", 'I NILAI SEKOLAH'!E101)</f>
        <v/>
      </c>
      <c r="AI102" s="104" t="str">
        <f>IF('I NILAI SEKOLAH'!F101="","", 'I NILAI SEKOLAH'!F101)</f>
        <v/>
      </c>
      <c r="AJ102" s="104" t="str">
        <f>IF('I NILAI SEKOLAH'!G101="","", 'I NILAI SEKOLAH'!G101)</f>
        <v/>
      </c>
      <c r="AK102" s="104" t="str">
        <f>IF('I NILAI SEKOLAH'!H101="","", 'I NILAI SEKOLAH'!H101)</f>
        <v/>
      </c>
      <c r="AL102" s="104" t="str">
        <f>IF('I NILAI SEKOLAH'!I101="","", 'I NILAI SEKOLAH'!I101)</f>
        <v/>
      </c>
      <c r="AM102" s="104" t="str">
        <f>IF('I NILAI SEKOLAH'!J101="","", 'I NILAI SEKOLAH'!J101)</f>
        <v/>
      </c>
      <c r="AN102" s="104" t="str">
        <f>IF('I NILAI SEKOLAH'!K101="","", 'I NILAI SEKOLAH'!K101)</f>
        <v/>
      </c>
      <c r="AO102" s="104" t="str">
        <f>IF('I NILAI SEKOLAH'!L101="","", 'I NILAI SEKOLAH'!L101)</f>
        <v/>
      </c>
      <c r="AP102" s="104" t="str">
        <f>IF('I NILAI SEKOLAH'!M101="","", 'I NILAI SEKOLAH'!M101)</f>
        <v/>
      </c>
      <c r="AQ102" s="104" t="str">
        <f>IF('I NILAI SEKOLAH'!N101="","", 'I NILAI SEKOLAH'!N101)</f>
        <v/>
      </c>
      <c r="AR102" s="104" t="str">
        <f>IF('I NILAI SEKOLAH'!O101="","", 'I NILAI SEKOLAH'!O101)</f>
        <v/>
      </c>
      <c r="AS102" s="104" t="str">
        <f>IF('I NILAI SEKOLAH'!P101="","", 'I NILAI SEKOLAH'!P101)</f>
        <v/>
      </c>
      <c r="AT102" s="104" t="str">
        <f>IF('I NILAI SEKOLAH'!Q101="","", 'I NILAI SEKOLAH'!Q101)</f>
        <v/>
      </c>
      <c r="AU102" s="104" t="str">
        <f>IF('I NILAI SEKOLAH'!R101="","", 'I NILAI SEKOLAH'!R101)</f>
        <v/>
      </c>
      <c r="AV102" s="104" t="str">
        <f>IF('I NILAI SEKOLAH'!S101="","", 'I NILAI SEKOLAH'!S101)</f>
        <v/>
      </c>
      <c r="AW102" s="104" t="str">
        <f>IF('I NILAI SEKOLAH'!T101="","", 'I NILAI SEKOLAH'!T101)</f>
        <v/>
      </c>
      <c r="AX102" s="105" t="str">
        <f t="shared" si="12"/>
        <v xml:space="preserve">  </v>
      </c>
      <c r="AY102" s="66"/>
    </row>
    <row r="103" spans="1:51" ht="15.75" customHeight="1" x14ac:dyDescent="0.25">
      <c r="A103" s="90" t="str">
        <f>IF(BIODATA!A101="","", BIODATA!A101)</f>
        <v/>
      </c>
      <c r="B103" s="88" t="str">
        <f>IF(BIODATA!C101="","", BIODATA!C101)</f>
        <v/>
      </c>
      <c r="C103" s="88" t="str">
        <f>IF(BIODATA!D101="","", BIODATA!D101)</f>
        <v/>
      </c>
      <c r="D103" s="107" t="str">
        <f>IF(BIODATA!E101="","", BIODATA!E101)</f>
        <v/>
      </c>
      <c r="E103" s="88" t="str">
        <f>IF(BIODATA!H101="","", BIODATA!H101)</f>
        <v/>
      </c>
      <c r="F103" s="89" t="str">
        <f>IF('I NILAI UN'!E103="","",'I NILAI UN'!E103)</f>
        <v/>
      </c>
      <c r="G103" s="89" t="str">
        <f>IF('I NILAI UN'!F103="","",'I NILAI UN'!F103)</f>
        <v/>
      </c>
      <c r="H103" s="89" t="str">
        <f>IF('I NILAI UN'!G103="","",'I NILAI UN'!G103)</f>
        <v/>
      </c>
      <c r="I103" s="89" t="str">
        <f>IF('I NILAI UN'!H103="","",'I NILAI UN'!H103)</f>
        <v/>
      </c>
      <c r="J103" s="89">
        <f t="shared" si="13"/>
        <v>0</v>
      </c>
      <c r="K103" s="108" t="str">
        <f t="shared" si="15"/>
        <v/>
      </c>
      <c r="L103" s="108" t="str">
        <f t="shared" si="9"/>
        <v/>
      </c>
      <c r="M103" s="108" t="str">
        <f t="shared" si="10"/>
        <v/>
      </c>
      <c r="N103" s="108" t="str">
        <f t="shared" si="11"/>
        <v/>
      </c>
      <c r="O103" s="91" t="str">
        <f>Aa!K105</f>
        <v xml:space="preserve">  </v>
      </c>
      <c r="P103" s="91" t="str">
        <f>Ab!K106</f>
        <v xml:space="preserve">  </v>
      </c>
      <c r="Q103" s="91" t="str">
        <f>Ac!K106</f>
        <v xml:space="preserve">  </v>
      </c>
      <c r="R103" s="91" t="str">
        <f>Ad!K106</f>
        <v xml:space="preserve">  </v>
      </c>
      <c r="S103" s="91" t="str">
        <f>'A2'!K106</f>
        <v xml:space="preserve">  </v>
      </c>
      <c r="T103" s="91" t="str">
        <f>'A3'!K106</f>
        <v xml:space="preserve">  </v>
      </c>
      <c r="U103" s="91" t="str">
        <f>'A4'!K106</f>
        <v xml:space="preserve">  </v>
      </c>
      <c r="V103" s="91" t="str">
        <f>'A5'!K106</f>
        <v xml:space="preserve">  </v>
      </c>
      <c r="W103" s="91" t="str">
        <f>'A6'!K106</f>
        <v xml:space="preserve">  </v>
      </c>
      <c r="X103" s="91" t="str">
        <f>'A7'!K106</f>
        <v xml:space="preserve">  </v>
      </c>
      <c r="Y103" s="91" t="str">
        <f>'B1'!K106</f>
        <v xml:space="preserve">  </v>
      </c>
      <c r="Z103" s="91" t="str">
        <f>'B2'!K106</f>
        <v xml:space="preserve">  </v>
      </c>
      <c r="AA103" s="91" t="str">
        <f>'B3'!K106</f>
        <v xml:space="preserve">  </v>
      </c>
      <c r="AB103" s="91" t="str">
        <f>'C1'!K106</f>
        <v xml:space="preserve">  </v>
      </c>
      <c r="AC103" s="91" t="str">
        <f>'C2'!K106</f>
        <v xml:space="preserve">  </v>
      </c>
      <c r="AD103" s="91" t="str">
        <f>'C3'!K106</f>
        <v xml:space="preserve">  </v>
      </c>
      <c r="AE103" s="91" t="str">
        <f>'C4'!K106</f>
        <v xml:space="preserve">  </v>
      </c>
      <c r="AF103" s="101" t="str">
        <f t="shared" si="14"/>
        <v xml:space="preserve">  </v>
      </c>
      <c r="AG103" s="104" t="str">
        <f>IF('I NILAI SEKOLAH'!D102="","", 'I NILAI SEKOLAH'!D102)</f>
        <v/>
      </c>
      <c r="AH103" s="104" t="str">
        <f>IF('I NILAI SEKOLAH'!E102="","", 'I NILAI SEKOLAH'!E102)</f>
        <v/>
      </c>
      <c r="AI103" s="104" t="str">
        <f>IF('I NILAI SEKOLAH'!F102="","", 'I NILAI SEKOLAH'!F102)</f>
        <v/>
      </c>
      <c r="AJ103" s="104" t="str">
        <f>IF('I NILAI SEKOLAH'!G102="","", 'I NILAI SEKOLAH'!G102)</f>
        <v/>
      </c>
      <c r="AK103" s="104" t="str">
        <f>IF('I NILAI SEKOLAH'!H102="","", 'I NILAI SEKOLAH'!H102)</f>
        <v/>
      </c>
      <c r="AL103" s="104" t="str">
        <f>IF('I NILAI SEKOLAH'!I102="","", 'I NILAI SEKOLAH'!I102)</f>
        <v/>
      </c>
      <c r="AM103" s="104" t="str">
        <f>IF('I NILAI SEKOLAH'!J102="","", 'I NILAI SEKOLAH'!J102)</f>
        <v/>
      </c>
      <c r="AN103" s="104" t="str">
        <f>IF('I NILAI SEKOLAH'!K102="","", 'I NILAI SEKOLAH'!K102)</f>
        <v/>
      </c>
      <c r="AO103" s="104" t="str">
        <f>IF('I NILAI SEKOLAH'!L102="","", 'I NILAI SEKOLAH'!L102)</f>
        <v/>
      </c>
      <c r="AP103" s="104" t="str">
        <f>IF('I NILAI SEKOLAH'!M102="","", 'I NILAI SEKOLAH'!M102)</f>
        <v/>
      </c>
      <c r="AQ103" s="104" t="str">
        <f>IF('I NILAI SEKOLAH'!N102="","", 'I NILAI SEKOLAH'!N102)</f>
        <v/>
      </c>
      <c r="AR103" s="104" t="str">
        <f>IF('I NILAI SEKOLAH'!O102="","", 'I NILAI SEKOLAH'!O102)</f>
        <v/>
      </c>
      <c r="AS103" s="104" t="str">
        <f>IF('I NILAI SEKOLAH'!P102="","", 'I NILAI SEKOLAH'!P102)</f>
        <v/>
      </c>
      <c r="AT103" s="104" t="str">
        <f>IF('I NILAI SEKOLAH'!Q102="","", 'I NILAI SEKOLAH'!Q102)</f>
        <v/>
      </c>
      <c r="AU103" s="104" t="str">
        <f>IF('I NILAI SEKOLAH'!R102="","", 'I NILAI SEKOLAH'!R102)</f>
        <v/>
      </c>
      <c r="AV103" s="104" t="str">
        <f>IF('I NILAI SEKOLAH'!S102="","", 'I NILAI SEKOLAH'!S102)</f>
        <v/>
      </c>
      <c r="AW103" s="104" t="str">
        <f>IF('I NILAI SEKOLAH'!T102="","", 'I NILAI SEKOLAH'!T102)</f>
        <v/>
      </c>
      <c r="AX103" s="105" t="str">
        <f t="shared" si="12"/>
        <v xml:space="preserve">  </v>
      </c>
      <c r="AY103" s="66"/>
    </row>
    <row r="104" spans="1:51" ht="15.75" customHeight="1" x14ac:dyDescent="0.25">
      <c r="A104" s="90" t="str">
        <f>IF(BIODATA!A102="","", BIODATA!A102)</f>
        <v/>
      </c>
      <c r="B104" s="88" t="str">
        <f>IF(BIODATA!C102="","", BIODATA!C102)</f>
        <v/>
      </c>
      <c r="C104" s="88" t="str">
        <f>IF(BIODATA!D102="","", BIODATA!D102)</f>
        <v/>
      </c>
      <c r="D104" s="107" t="str">
        <f>IF(BIODATA!E102="","", BIODATA!E102)</f>
        <v/>
      </c>
      <c r="E104" s="88" t="str">
        <f>IF(BIODATA!H102="","", BIODATA!H102)</f>
        <v/>
      </c>
      <c r="F104" s="89" t="str">
        <f>IF('I NILAI UN'!E104="","",'I NILAI UN'!E104)</f>
        <v/>
      </c>
      <c r="G104" s="89" t="str">
        <f>IF('I NILAI UN'!F104="","",'I NILAI UN'!F104)</f>
        <v/>
      </c>
      <c r="H104" s="89" t="str">
        <f>IF('I NILAI UN'!G104="","",'I NILAI UN'!G104)</f>
        <v/>
      </c>
      <c r="I104" s="89" t="str">
        <f>IF('I NILAI UN'!H104="","",'I NILAI UN'!H104)</f>
        <v/>
      </c>
      <c r="J104" s="89">
        <f t="shared" si="13"/>
        <v>0</v>
      </c>
      <c r="K104" s="108" t="str">
        <f t="shared" si="15"/>
        <v/>
      </c>
      <c r="L104" s="108" t="str">
        <f t="shared" si="9"/>
        <v/>
      </c>
      <c r="M104" s="108" t="str">
        <f t="shared" si="10"/>
        <v/>
      </c>
      <c r="N104" s="108" t="str">
        <f t="shared" si="11"/>
        <v/>
      </c>
      <c r="O104" s="91" t="str">
        <f>Aa!K106</f>
        <v xml:space="preserve">  </v>
      </c>
      <c r="P104" s="91" t="str">
        <f>Ab!K107</f>
        <v xml:space="preserve">  </v>
      </c>
      <c r="Q104" s="91" t="str">
        <f>Ac!K107</f>
        <v xml:space="preserve">  </v>
      </c>
      <c r="R104" s="91" t="str">
        <f>Ad!K107</f>
        <v xml:space="preserve">  </v>
      </c>
      <c r="S104" s="91" t="str">
        <f>'A2'!K107</f>
        <v xml:space="preserve">  </v>
      </c>
      <c r="T104" s="91" t="str">
        <f>'A3'!K107</f>
        <v xml:space="preserve">  </v>
      </c>
      <c r="U104" s="91" t="str">
        <f>'A4'!K107</f>
        <v xml:space="preserve">  </v>
      </c>
      <c r="V104" s="91" t="str">
        <f>'A5'!K107</f>
        <v xml:space="preserve">  </v>
      </c>
      <c r="W104" s="91" t="str">
        <f>'A6'!K107</f>
        <v xml:space="preserve">  </v>
      </c>
      <c r="X104" s="91" t="str">
        <f>'A7'!K107</f>
        <v xml:space="preserve">  </v>
      </c>
      <c r="Y104" s="91" t="str">
        <f>'B1'!K107</f>
        <v xml:space="preserve">  </v>
      </c>
      <c r="Z104" s="91" t="str">
        <f>'B2'!K107</f>
        <v xml:space="preserve">  </v>
      </c>
      <c r="AA104" s="91" t="str">
        <f>'B3'!K107</f>
        <v xml:space="preserve">  </v>
      </c>
      <c r="AB104" s="91" t="str">
        <f>'C1'!K107</f>
        <v xml:space="preserve">  </v>
      </c>
      <c r="AC104" s="91" t="str">
        <f>'C2'!K107</f>
        <v xml:space="preserve">  </v>
      </c>
      <c r="AD104" s="91" t="str">
        <f>'C3'!K107</f>
        <v xml:space="preserve">  </v>
      </c>
      <c r="AE104" s="91" t="str">
        <f>'C4'!K107</f>
        <v xml:space="preserve">  </v>
      </c>
      <c r="AF104" s="101" t="str">
        <f t="shared" si="14"/>
        <v xml:space="preserve">  </v>
      </c>
      <c r="AG104" s="104" t="str">
        <f>IF('I NILAI SEKOLAH'!D103="","", 'I NILAI SEKOLAH'!D103)</f>
        <v/>
      </c>
      <c r="AH104" s="104" t="str">
        <f>IF('I NILAI SEKOLAH'!E103="","", 'I NILAI SEKOLAH'!E103)</f>
        <v/>
      </c>
      <c r="AI104" s="104" t="str">
        <f>IF('I NILAI SEKOLAH'!F103="","", 'I NILAI SEKOLAH'!F103)</f>
        <v/>
      </c>
      <c r="AJ104" s="104" t="str">
        <f>IF('I NILAI SEKOLAH'!G103="","", 'I NILAI SEKOLAH'!G103)</f>
        <v/>
      </c>
      <c r="AK104" s="104" t="str">
        <f>IF('I NILAI SEKOLAH'!H103="","", 'I NILAI SEKOLAH'!H103)</f>
        <v/>
      </c>
      <c r="AL104" s="104" t="str">
        <f>IF('I NILAI SEKOLAH'!I103="","", 'I NILAI SEKOLAH'!I103)</f>
        <v/>
      </c>
      <c r="AM104" s="104" t="str">
        <f>IF('I NILAI SEKOLAH'!J103="","", 'I NILAI SEKOLAH'!J103)</f>
        <v/>
      </c>
      <c r="AN104" s="104" t="str">
        <f>IF('I NILAI SEKOLAH'!K103="","", 'I NILAI SEKOLAH'!K103)</f>
        <v/>
      </c>
      <c r="AO104" s="104" t="str">
        <f>IF('I NILAI SEKOLAH'!L103="","", 'I NILAI SEKOLAH'!L103)</f>
        <v/>
      </c>
      <c r="AP104" s="104" t="str">
        <f>IF('I NILAI SEKOLAH'!M103="","", 'I NILAI SEKOLAH'!M103)</f>
        <v/>
      </c>
      <c r="AQ104" s="104" t="str">
        <f>IF('I NILAI SEKOLAH'!N103="","", 'I NILAI SEKOLAH'!N103)</f>
        <v/>
      </c>
      <c r="AR104" s="104" t="str">
        <f>IF('I NILAI SEKOLAH'!O103="","", 'I NILAI SEKOLAH'!O103)</f>
        <v/>
      </c>
      <c r="AS104" s="104" t="str">
        <f>IF('I NILAI SEKOLAH'!P103="","", 'I NILAI SEKOLAH'!P103)</f>
        <v/>
      </c>
      <c r="AT104" s="104" t="str">
        <f>IF('I NILAI SEKOLAH'!Q103="","", 'I NILAI SEKOLAH'!Q103)</f>
        <v/>
      </c>
      <c r="AU104" s="104" t="str">
        <f>IF('I NILAI SEKOLAH'!R103="","", 'I NILAI SEKOLAH'!R103)</f>
        <v/>
      </c>
      <c r="AV104" s="104" t="str">
        <f>IF('I NILAI SEKOLAH'!S103="","", 'I NILAI SEKOLAH'!S103)</f>
        <v/>
      </c>
      <c r="AW104" s="104" t="str">
        <f>IF('I NILAI SEKOLAH'!T103="","", 'I NILAI SEKOLAH'!T103)</f>
        <v/>
      </c>
      <c r="AX104" s="105" t="str">
        <f t="shared" ref="AX104:AX135" si="16">IFERROR(AVERAGE(AG104:AW104),"  ")</f>
        <v xml:space="preserve">  </v>
      </c>
      <c r="AY104" s="66"/>
    </row>
    <row r="105" spans="1:51" ht="15.75" customHeight="1" x14ac:dyDescent="0.25">
      <c r="A105" s="90" t="str">
        <f>IF(BIODATA!A103="","", BIODATA!A103)</f>
        <v/>
      </c>
      <c r="B105" s="88" t="str">
        <f>IF(BIODATA!C103="","", BIODATA!C103)</f>
        <v/>
      </c>
      <c r="C105" s="88" t="str">
        <f>IF(BIODATA!D103="","", BIODATA!D103)</f>
        <v/>
      </c>
      <c r="D105" s="107" t="str">
        <f>IF(BIODATA!E103="","", BIODATA!E103)</f>
        <v/>
      </c>
      <c r="E105" s="88" t="str">
        <f>IF(BIODATA!H103="","", BIODATA!H103)</f>
        <v/>
      </c>
      <c r="F105" s="89" t="str">
        <f>IF('I NILAI UN'!E105="","",'I NILAI UN'!E105)</f>
        <v/>
      </c>
      <c r="G105" s="89" t="str">
        <f>IF('I NILAI UN'!F105="","",'I NILAI UN'!F105)</f>
        <v/>
      </c>
      <c r="H105" s="89" t="str">
        <f>IF('I NILAI UN'!G105="","",'I NILAI UN'!G105)</f>
        <v/>
      </c>
      <c r="I105" s="89" t="str">
        <f>IF('I NILAI UN'!H105="","",'I NILAI UN'!H105)</f>
        <v/>
      </c>
      <c r="J105" s="89">
        <f t="shared" si="13"/>
        <v>0</v>
      </c>
      <c r="K105" s="108" t="str">
        <f t="shared" si="15"/>
        <v/>
      </c>
      <c r="L105" s="108" t="str">
        <f t="shared" si="9"/>
        <v/>
      </c>
      <c r="M105" s="108" t="str">
        <f t="shared" si="10"/>
        <v/>
      </c>
      <c r="N105" s="108" t="str">
        <f t="shared" si="11"/>
        <v/>
      </c>
      <c r="O105" s="91" t="str">
        <f>Aa!K107</f>
        <v xml:space="preserve">  </v>
      </c>
      <c r="P105" s="91" t="str">
        <f>Ab!K108</f>
        <v xml:space="preserve">  </v>
      </c>
      <c r="Q105" s="91" t="str">
        <f>Ac!K108</f>
        <v xml:space="preserve">  </v>
      </c>
      <c r="R105" s="91" t="str">
        <f>Ad!K108</f>
        <v xml:space="preserve">  </v>
      </c>
      <c r="S105" s="91" t="str">
        <f>'A2'!K108</f>
        <v xml:space="preserve">  </v>
      </c>
      <c r="T105" s="91" t="str">
        <f>'A3'!K108</f>
        <v xml:space="preserve">  </v>
      </c>
      <c r="U105" s="91" t="str">
        <f>'A4'!K108</f>
        <v xml:space="preserve">  </v>
      </c>
      <c r="V105" s="91" t="str">
        <f>'A5'!K108</f>
        <v xml:space="preserve">  </v>
      </c>
      <c r="W105" s="91" t="str">
        <f>'A6'!K108</f>
        <v xml:space="preserve">  </v>
      </c>
      <c r="X105" s="91" t="str">
        <f>'A7'!K108</f>
        <v xml:space="preserve">  </v>
      </c>
      <c r="Y105" s="91" t="str">
        <f>'B1'!K108</f>
        <v xml:space="preserve">  </v>
      </c>
      <c r="Z105" s="91" t="str">
        <f>'B2'!K108</f>
        <v xml:space="preserve">  </v>
      </c>
      <c r="AA105" s="91" t="str">
        <f>'B3'!K108</f>
        <v xml:space="preserve">  </v>
      </c>
      <c r="AB105" s="91" t="str">
        <f>'C1'!K108</f>
        <v xml:space="preserve">  </v>
      </c>
      <c r="AC105" s="91" t="str">
        <f>'C2'!K108</f>
        <v xml:space="preserve">  </v>
      </c>
      <c r="AD105" s="91" t="str">
        <f>'C3'!K108</f>
        <v xml:space="preserve">  </v>
      </c>
      <c r="AE105" s="91" t="str">
        <f>'C4'!K108</f>
        <v xml:space="preserve">  </v>
      </c>
      <c r="AF105" s="101" t="str">
        <f t="shared" si="14"/>
        <v xml:space="preserve">  </v>
      </c>
      <c r="AG105" s="104" t="str">
        <f>IF('I NILAI SEKOLAH'!D104="","", 'I NILAI SEKOLAH'!D104)</f>
        <v/>
      </c>
      <c r="AH105" s="104" t="str">
        <f>IF('I NILAI SEKOLAH'!E104="","", 'I NILAI SEKOLAH'!E104)</f>
        <v/>
      </c>
      <c r="AI105" s="104" t="str">
        <f>IF('I NILAI SEKOLAH'!F104="","", 'I NILAI SEKOLAH'!F104)</f>
        <v/>
      </c>
      <c r="AJ105" s="104" t="str">
        <f>IF('I NILAI SEKOLAH'!G104="","", 'I NILAI SEKOLAH'!G104)</f>
        <v/>
      </c>
      <c r="AK105" s="104" t="str">
        <f>IF('I NILAI SEKOLAH'!H104="","", 'I NILAI SEKOLAH'!H104)</f>
        <v/>
      </c>
      <c r="AL105" s="104" t="str">
        <f>IF('I NILAI SEKOLAH'!I104="","", 'I NILAI SEKOLAH'!I104)</f>
        <v/>
      </c>
      <c r="AM105" s="104" t="str">
        <f>IF('I NILAI SEKOLAH'!J104="","", 'I NILAI SEKOLAH'!J104)</f>
        <v/>
      </c>
      <c r="AN105" s="104" t="str">
        <f>IF('I NILAI SEKOLAH'!K104="","", 'I NILAI SEKOLAH'!K104)</f>
        <v/>
      </c>
      <c r="AO105" s="104" t="str">
        <f>IF('I NILAI SEKOLAH'!L104="","", 'I NILAI SEKOLAH'!L104)</f>
        <v/>
      </c>
      <c r="AP105" s="104" t="str">
        <f>IF('I NILAI SEKOLAH'!M104="","", 'I NILAI SEKOLAH'!M104)</f>
        <v/>
      </c>
      <c r="AQ105" s="104" t="str">
        <f>IF('I NILAI SEKOLAH'!N104="","", 'I NILAI SEKOLAH'!N104)</f>
        <v/>
      </c>
      <c r="AR105" s="104" t="str">
        <f>IF('I NILAI SEKOLAH'!O104="","", 'I NILAI SEKOLAH'!O104)</f>
        <v/>
      </c>
      <c r="AS105" s="104" t="str">
        <f>IF('I NILAI SEKOLAH'!P104="","", 'I NILAI SEKOLAH'!P104)</f>
        <v/>
      </c>
      <c r="AT105" s="104" t="str">
        <f>IF('I NILAI SEKOLAH'!Q104="","", 'I NILAI SEKOLAH'!Q104)</f>
        <v/>
      </c>
      <c r="AU105" s="104" t="str">
        <f>IF('I NILAI SEKOLAH'!R104="","", 'I NILAI SEKOLAH'!R104)</f>
        <v/>
      </c>
      <c r="AV105" s="104" t="str">
        <f>IF('I NILAI SEKOLAH'!S104="","", 'I NILAI SEKOLAH'!S104)</f>
        <v/>
      </c>
      <c r="AW105" s="104" t="str">
        <f>IF('I NILAI SEKOLAH'!T104="","", 'I NILAI SEKOLAH'!T104)</f>
        <v/>
      </c>
      <c r="AX105" s="105" t="str">
        <f t="shared" si="16"/>
        <v xml:space="preserve">  </v>
      </c>
      <c r="AY105" s="66"/>
    </row>
    <row r="106" spans="1:51" ht="15.75" customHeight="1" x14ac:dyDescent="0.25">
      <c r="A106" s="90" t="str">
        <f>IF(BIODATA!A104="","", BIODATA!A104)</f>
        <v/>
      </c>
      <c r="B106" s="88" t="str">
        <f>IF(BIODATA!C104="","", BIODATA!C104)</f>
        <v/>
      </c>
      <c r="C106" s="88" t="str">
        <f>IF(BIODATA!D104="","", BIODATA!D104)</f>
        <v/>
      </c>
      <c r="D106" s="107" t="str">
        <f>IF(BIODATA!E104="","", BIODATA!E104)</f>
        <v/>
      </c>
      <c r="E106" s="88" t="str">
        <f>IF(BIODATA!H104="","", BIODATA!H104)</f>
        <v/>
      </c>
      <c r="F106" s="89" t="str">
        <f>IF('I NILAI UN'!E106="","",'I NILAI UN'!E106)</f>
        <v/>
      </c>
      <c r="G106" s="89" t="str">
        <f>IF('I NILAI UN'!F106="","",'I NILAI UN'!F106)</f>
        <v/>
      </c>
      <c r="H106" s="89" t="str">
        <f>IF('I NILAI UN'!G106="","",'I NILAI UN'!G106)</f>
        <v/>
      </c>
      <c r="I106" s="89" t="str">
        <f>IF('I NILAI UN'!H106="","",'I NILAI UN'!H106)</f>
        <v/>
      </c>
      <c r="J106" s="89">
        <f t="shared" si="13"/>
        <v>0</v>
      </c>
      <c r="K106" s="108" t="str">
        <f t="shared" si="15"/>
        <v/>
      </c>
      <c r="L106" s="108" t="str">
        <f t="shared" si="9"/>
        <v/>
      </c>
      <c r="M106" s="108" t="str">
        <f t="shared" si="10"/>
        <v/>
      </c>
      <c r="N106" s="108" t="str">
        <f t="shared" si="11"/>
        <v/>
      </c>
      <c r="O106" s="91" t="str">
        <f>Aa!K108</f>
        <v xml:space="preserve">  </v>
      </c>
      <c r="P106" s="91" t="str">
        <f>Ab!K109</f>
        <v xml:space="preserve">  </v>
      </c>
      <c r="Q106" s="91" t="str">
        <f>Ac!K109</f>
        <v xml:space="preserve">  </v>
      </c>
      <c r="R106" s="91" t="str">
        <f>Ad!K109</f>
        <v xml:space="preserve">  </v>
      </c>
      <c r="S106" s="91" t="str">
        <f>'A2'!K109</f>
        <v xml:space="preserve">  </v>
      </c>
      <c r="T106" s="91" t="str">
        <f>'A3'!K109</f>
        <v xml:space="preserve">  </v>
      </c>
      <c r="U106" s="91" t="str">
        <f>'A4'!K109</f>
        <v xml:space="preserve">  </v>
      </c>
      <c r="V106" s="91" t="str">
        <f>'A5'!K109</f>
        <v xml:space="preserve">  </v>
      </c>
      <c r="W106" s="91" t="str">
        <f>'A6'!K109</f>
        <v xml:space="preserve">  </v>
      </c>
      <c r="X106" s="91" t="str">
        <f>'A7'!K109</f>
        <v xml:space="preserve">  </v>
      </c>
      <c r="Y106" s="91" t="str">
        <f>'B1'!K109</f>
        <v xml:space="preserve">  </v>
      </c>
      <c r="Z106" s="91" t="str">
        <f>'B2'!K109</f>
        <v xml:space="preserve">  </v>
      </c>
      <c r="AA106" s="91" t="str">
        <f>'B3'!K109</f>
        <v xml:space="preserve">  </v>
      </c>
      <c r="AB106" s="91" t="str">
        <f>'C1'!K109</f>
        <v xml:space="preserve">  </v>
      </c>
      <c r="AC106" s="91" t="str">
        <f>'C2'!K109</f>
        <v xml:space="preserve">  </v>
      </c>
      <c r="AD106" s="91" t="str">
        <f>'C3'!K109</f>
        <v xml:space="preserve">  </v>
      </c>
      <c r="AE106" s="91" t="str">
        <f>'C4'!K109</f>
        <v xml:space="preserve">  </v>
      </c>
      <c r="AF106" s="101" t="str">
        <f t="shared" si="14"/>
        <v xml:space="preserve">  </v>
      </c>
      <c r="AG106" s="104" t="str">
        <f>IF('I NILAI SEKOLAH'!D105="","", 'I NILAI SEKOLAH'!D105)</f>
        <v/>
      </c>
      <c r="AH106" s="104" t="str">
        <f>IF('I NILAI SEKOLAH'!E105="","", 'I NILAI SEKOLAH'!E105)</f>
        <v/>
      </c>
      <c r="AI106" s="104" t="str">
        <f>IF('I NILAI SEKOLAH'!F105="","", 'I NILAI SEKOLAH'!F105)</f>
        <v/>
      </c>
      <c r="AJ106" s="104" t="str">
        <f>IF('I NILAI SEKOLAH'!G105="","", 'I NILAI SEKOLAH'!G105)</f>
        <v/>
      </c>
      <c r="AK106" s="104" t="str">
        <f>IF('I NILAI SEKOLAH'!H105="","", 'I NILAI SEKOLAH'!H105)</f>
        <v/>
      </c>
      <c r="AL106" s="104" t="str">
        <f>IF('I NILAI SEKOLAH'!I105="","", 'I NILAI SEKOLAH'!I105)</f>
        <v/>
      </c>
      <c r="AM106" s="104" t="str">
        <f>IF('I NILAI SEKOLAH'!J105="","", 'I NILAI SEKOLAH'!J105)</f>
        <v/>
      </c>
      <c r="AN106" s="104" t="str">
        <f>IF('I NILAI SEKOLAH'!K105="","", 'I NILAI SEKOLAH'!K105)</f>
        <v/>
      </c>
      <c r="AO106" s="104" t="str">
        <f>IF('I NILAI SEKOLAH'!L105="","", 'I NILAI SEKOLAH'!L105)</f>
        <v/>
      </c>
      <c r="AP106" s="104" t="str">
        <f>IF('I NILAI SEKOLAH'!M105="","", 'I NILAI SEKOLAH'!M105)</f>
        <v/>
      </c>
      <c r="AQ106" s="104" t="str">
        <f>IF('I NILAI SEKOLAH'!N105="","", 'I NILAI SEKOLAH'!N105)</f>
        <v/>
      </c>
      <c r="AR106" s="104" t="str">
        <f>IF('I NILAI SEKOLAH'!O105="","", 'I NILAI SEKOLAH'!O105)</f>
        <v/>
      </c>
      <c r="AS106" s="104" t="str">
        <f>IF('I NILAI SEKOLAH'!P105="","", 'I NILAI SEKOLAH'!P105)</f>
        <v/>
      </c>
      <c r="AT106" s="104" t="str">
        <f>IF('I NILAI SEKOLAH'!Q105="","", 'I NILAI SEKOLAH'!Q105)</f>
        <v/>
      </c>
      <c r="AU106" s="104" t="str">
        <f>IF('I NILAI SEKOLAH'!R105="","", 'I NILAI SEKOLAH'!R105)</f>
        <v/>
      </c>
      <c r="AV106" s="104" t="str">
        <f>IF('I NILAI SEKOLAH'!S105="","", 'I NILAI SEKOLAH'!S105)</f>
        <v/>
      </c>
      <c r="AW106" s="104" t="str">
        <f>IF('I NILAI SEKOLAH'!T105="","", 'I NILAI SEKOLAH'!T105)</f>
        <v/>
      </c>
      <c r="AX106" s="105" t="str">
        <f t="shared" si="16"/>
        <v xml:space="preserve">  </v>
      </c>
      <c r="AY106" s="66"/>
    </row>
    <row r="107" spans="1:51" ht="15.75" customHeight="1" x14ac:dyDescent="0.25">
      <c r="A107" s="90" t="str">
        <f>IF(BIODATA!A105="","", BIODATA!A105)</f>
        <v/>
      </c>
      <c r="B107" s="88" t="str">
        <f>IF(BIODATA!C105="","", BIODATA!C105)</f>
        <v/>
      </c>
      <c r="C107" s="88" t="str">
        <f>IF(BIODATA!D105="","", BIODATA!D105)</f>
        <v/>
      </c>
      <c r="D107" s="107" t="str">
        <f>IF(BIODATA!E105="","", BIODATA!E105)</f>
        <v/>
      </c>
      <c r="E107" s="88" t="str">
        <f>IF(BIODATA!H105="","", BIODATA!H105)</f>
        <v/>
      </c>
      <c r="F107" s="89" t="str">
        <f>IF('I NILAI UN'!E107="","",'I NILAI UN'!E107)</f>
        <v/>
      </c>
      <c r="G107" s="89" t="str">
        <f>IF('I NILAI UN'!F107="","",'I NILAI UN'!F107)</f>
        <v/>
      </c>
      <c r="H107" s="89" t="str">
        <f>IF('I NILAI UN'!G107="","",'I NILAI UN'!G107)</f>
        <v/>
      </c>
      <c r="I107" s="89" t="str">
        <f>IF('I NILAI UN'!H107="","",'I NILAI UN'!H107)</f>
        <v/>
      </c>
      <c r="J107" s="89">
        <f t="shared" si="13"/>
        <v>0</v>
      </c>
      <c r="K107" s="108" t="str">
        <f t="shared" si="15"/>
        <v/>
      </c>
      <c r="L107" s="108" t="str">
        <f t="shared" si="9"/>
        <v/>
      </c>
      <c r="M107" s="108" t="str">
        <f t="shared" si="10"/>
        <v/>
      </c>
      <c r="N107" s="108" t="str">
        <f t="shared" si="11"/>
        <v/>
      </c>
      <c r="O107" s="91" t="str">
        <f>Aa!K109</f>
        <v xml:space="preserve">  </v>
      </c>
      <c r="P107" s="91" t="str">
        <f>Ab!K110</f>
        <v xml:space="preserve">  </v>
      </c>
      <c r="Q107" s="91" t="str">
        <f>Ac!K110</f>
        <v xml:space="preserve">  </v>
      </c>
      <c r="R107" s="91" t="str">
        <f>Ad!K110</f>
        <v xml:space="preserve">  </v>
      </c>
      <c r="S107" s="91" t="str">
        <f>'A2'!K110</f>
        <v xml:space="preserve">  </v>
      </c>
      <c r="T107" s="91" t="str">
        <f>'A3'!K110</f>
        <v xml:space="preserve">  </v>
      </c>
      <c r="U107" s="91" t="str">
        <f>'A4'!K110</f>
        <v xml:space="preserve">  </v>
      </c>
      <c r="V107" s="91" t="str">
        <f>'A5'!K110</f>
        <v xml:space="preserve">  </v>
      </c>
      <c r="W107" s="91" t="str">
        <f>'A6'!K110</f>
        <v xml:space="preserve">  </v>
      </c>
      <c r="X107" s="91" t="str">
        <f>'A7'!K110</f>
        <v xml:space="preserve">  </v>
      </c>
      <c r="Y107" s="91" t="str">
        <f>'B1'!K110</f>
        <v xml:space="preserve">  </v>
      </c>
      <c r="Z107" s="91" t="str">
        <f>'B2'!K110</f>
        <v xml:space="preserve">  </v>
      </c>
      <c r="AA107" s="91" t="str">
        <f>'B3'!K110</f>
        <v xml:space="preserve">  </v>
      </c>
      <c r="AB107" s="91" t="str">
        <f>'C1'!K110</f>
        <v xml:space="preserve">  </v>
      </c>
      <c r="AC107" s="91" t="str">
        <f>'C2'!K110</f>
        <v xml:space="preserve">  </v>
      </c>
      <c r="AD107" s="91" t="str">
        <f>'C3'!K110</f>
        <v xml:space="preserve">  </v>
      </c>
      <c r="AE107" s="91" t="str">
        <f>'C4'!K110</f>
        <v xml:space="preserve">  </v>
      </c>
      <c r="AF107" s="101" t="str">
        <f t="shared" si="14"/>
        <v xml:space="preserve">  </v>
      </c>
      <c r="AG107" s="104" t="str">
        <f>IF('I NILAI SEKOLAH'!D106="","", 'I NILAI SEKOLAH'!D106)</f>
        <v/>
      </c>
      <c r="AH107" s="104" t="str">
        <f>IF('I NILAI SEKOLAH'!E106="","", 'I NILAI SEKOLAH'!E106)</f>
        <v/>
      </c>
      <c r="AI107" s="104" t="str">
        <f>IF('I NILAI SEKOLAH'!F106="","", 'I NILAI SEKOLAH'!F106)</f>
        <v/>
      </c>
      <c r="AJ107" s="104" t="str">
        <f>IF('I NILAI SEKOLAH'!G106="","", 'I NILAI SEKOLAH'!G106)</f>
        <v/>
      </c>
      <c r="AK107" s="104" t="str">
        <f>IF('I NILAI SEKOLAH'!H106="","", 'I NILAI SEKOLAH'!H106)</f>
        <v/>
      </c>
      <c r="AL107" s="104" t="str">
        <f>IF('I NILAI SEKOLAH'!I106="","", 'I NILAI SEKOLAH'!I106)</f>
        <v/>
      </c>
      <c r="AM107" s="104" t="str">
        <f>IF('I NILAI SEKOLAH'!J106="","", 'I NILAI SEKOLAH'!J106)</f>
        <v/>
      </c>
      <c r="AN107" s="104" t="str">
        <f>IF('I NILAI SEKOLAH'!K106="","", 'I NILAI SEKOLAH'!K106)</f>
        <v/>
      </c>
      <c r="AO107" s="104" t="str">
        <f>IF('I NILAI SEKOLAH'!L106="","", 'I NILAI SEKOLAH'!L106)</f>
        <v/>
      </c>
      <c r="AP107" s="104" t="str">
        <f>IF('I NILAI SEKOLAH'!M106="","", 'I NILAI SEKOLAH'!M106)</f>
        <v/>
      </c>
      <c r="AQ107" s="104" t="str">
        <f>IF('I NILAI SEKOLAH'!N106="","", 'I NILAI SEKOLAH'!N106)</f>
        <v/>
      </c>
      <c r="AR107" s="104" t="str">
        <f>IF('I NILAI SEKOLAH'!O106="","", 'I NILAI SEKOLAH'!O106)</f>
        <v/>
      </c>
      <c r="AS107" s="104" t="str">
        <f>IF('I NILAI SEKOLAH'!P106="","", 'I NILAI SEKOLAH'!P106)</f>
        <v/>
      </c>
      <c r="AT107" s="104" t="str">
        <f>IF('I NILAI SEKOLAH'!Q106="","", 'I NILAI SEKOLAH'!Q106)</f>
        <v/>
      </c>
      <c r="AU107" s="104" t="str">
        <f>IF('I NILAI SEKOLAH'!R106="","", 'I NILAI SEKOLAH'!R106)</f>
        <v/>
      </c>
      <c r="AV107" s="104" t="str">
        <f>IF('I NILAI SEKOLAH'!S106="","", 'I NILAI SEKOLAH'!S106)</f>
        <v/>
      </c>
      <c r="AW107" s="104" t="str">
        <f>IF('I NILAI SEKOLAH'!T106="","", 'I NILAI SEKOLAH'!T106)</f>
        <v/>
      </c>
      <c r="AX107" s="105" t="str">
        <f t="shared" si="16"/>
        <v xml:space="preserve">  </v>
      </c>
      <c r="AY107" s="66"/>
    </row>
    <row r="108" spans="1:51" ht="15.75" customHeight="1" x14ac:dyDescent="0.25">
      <c r="A108" s="90" t="str">
        <f>IF(BIODATA!A106="","", BIODATA!A106)</f>
        <v/>
      </c>
      <c r="B108" s="88" t="str">
        <f>IF(BIODATA!C106="","", BIODATA!C106)</f>
        <v/>
      </c>
      <c r="C108" s="88" t="str">
        <f>IF(BIODATA!D106="","", BIODATA!D106)</f>
        <v/>
      </c>
      <c r="D108" s="107" t="str">
        <f>IF(BIODATA!E106="","", BIODATA!E106)</f>
        <v/>
      </c>
      <c r="E108" s="88" t="str">
        <f>IF(BIODATA!H106="","", BIODATA!H106)</f>
        <v/>
      </c>
      <c r="F108" s="89" t="str">
        <f>IF('I NILAI UN'!E108="","",'I NILAI UN'!E108)</f>
        <v/>
      </c>
      <c r="G108" s="89" t="str">
        <f>IF('I NILAI UN'!F108="","",'I NILAI UN'!F108)</f>
        <v/>
      </c>
      <c r="H108" s="89" t="str">
        <f>IF('I NILAI UN'!G108="","",'I NILAI UN'!G108)</f>
        <v/>
      </c>
      <c r="I108" s="89" t="str">
        <f>IF('I NILAI UN'!H108="","",'I NILAI UN'!H108)</f>
        <v/>
      </c>
      <c r="J108" s="89">
        <f t="shared" si="13"/>
        <v>0</v>
      </c>
      <c r="K108" s="108" t="str">
        <f t="shared" si="15"/>
        <v/>
      </c>
      <c r="L108" s="108" t="str">
        <f t="shared" si="9"/>
        <v/>
      </c>
      <c r="M108" s="108" t="str">
        <f t="shared" si="10"/>
        <v/>
      </c>
      <c r="N108" s="108" t="str">
        <f t="shared" si="11"/>
        <v/>
      </c>
      <c r="O108" s="91" t="str">
        <f>Aa!K110</f>
        <v xml:space="preserve">  </v>
      </c>
      <c r="P108" s="91" t="str">
        <f>Ab!K111</f>
        <v xml:space="preserve">  </v>
      </c>
      <c r="Q108" s="91" t="str">
        <f>Ac!K111</f>
        <v xml:space="preserve">  </v>
      </c>
      <c r="R108" s="91" t="str">
        <f>Ad!K111</f>
        <v xml:space="preserve">  </v>
      </c>
      <c r="S108" s="91" t="str">
        <f>'A2'!K111</f>
        <v xml:space="preserve">  </v>
      </c>
      <c r="T108" s="91" t="str">
        <f>'A3'!K111</f>
        <v xml:space="preserve">  </v>
      </c>
      <c r="U108" s="91" t="str">
        <f>'A4'!K111</f>
        <v xml:space="preserve">  </v>
      </c>
      <c r="V108" s="91" t="str">
        <f>'A5'!K111</f>
        <v xml:space="preserve">  </v>
      </c>
      <c r="W108" s="91" t="str">
        <f>'A6'!K111</f>
        <v xml:space="preserve">  </v>
      </c>
      <c r="X108" s="91" t="str">
        <f>'A7'!K111</f>
        <v xml:space="preserve">  </v>
      </c>
      <c r="Y108" s="91" t="str">
        <f>'B1'!K111</f>
        <v xml:space="preserve">  </v>
      </c>
      <c r="Z108" s="91" t="str">
        <f>'B2'!K111</f>
        <v xml:space="preserve">  </v>
      </c>
      <c r="AA108" s="91" t="str">
        <f>'B3'!K111</f>
        <v xml:space="preserve">  </v>
      </c>
      <c r="AB108" s="91" t="str">
        <f>'C1'!K111</f>
        <v xml:space="preserve">  </v>
      </c>
      <c r="AC108" s="91" t="str">
        <f>'C2'!K111</f>
        <v xml:space="preserve">  </v>
      </c>
      <c r="AD108" s="91" t="str">
        <f>'C3'!K111</f>
        <v xml:space="preserve">  </v>
      </c>
      <c r="AE108" s="91" t="str">
        <f>'C4'!K111</f>
        <v xml:space="preserve">  </v>
      </c>
      <c r="AF108" s="101" t="str">
        <f t="shared" si="14"/>
        <v xml:space="preserve">  </v>
      </c>
      <c r="AG108" s="104" t="str">
        <f>IF('I NILAI SEKOLAH'!D107="","", 'I NILAI SEKOLAH'!D107)</f>
        <v/>
      </c>
      <c r="AH108" s="104" t="str">
        <f>IF('I NILAI SEKOLAH'!E107="","", 'I NILAI SEKOLAH'!E107)</f>
        <v/>
      </c>
      <c r="AI108" s="104" t="str">
        <f>IF('I NILAI SEKOLAH'!F107="","", 'I NILAI SEKOLAH'!F107)</f>
        <v/>
      </c>
      <c r="AJ108" s="104" t="str">
        <f>IF('I NILAI SEKOLAH'!G107="","", 'I NILAI SEKOLAH'!G107)</f>
        <v/>
      </c>
      <c r="AK108" s="104" t="str">
        <f>IF('I NILAI SEKOLAH'!H107="","", 'I NILAI SEKOLAH'!H107)</f>
        <v/>
      </c>
      <c r="AL108" s="104" t="str">
        <f>IF('I NILAI SEKOLAH'!I107="","", 'I NILAI SEKOLAH'!I107)</f>
        <v/>
      </c>
      <c r="AM108" s="104" t="str">
        <f>IF('I NILAI SEKOLAH'!J107="","", 'I NILAI SEKOLAH'!J107)</f>
        <v/>
      </c>
      <c r="AN108" s="104" t="str">
        <f>IF('I NILAI SEKOLAH'!K107="","", 'I NILAI SEKOLAH'!K107)</f>
        <v/>
      </c>
      <c r="AO108" s="104" t="str">
        <f>IF('I NILAI SEKOLAH'!L107="","", 'I NILAI SEKOLAH'!L107)</f>
        <v/>
      </c>
      <c r="AP108" s="104" t="str">
        <f>IF('I NILAI SEKOLAH'!M107="","", 'I NILAI SEKOLAH'!M107)</f>
        <v/>
      </c>
      <c r="AQ108" s="104" t="str">
        <f>IF('I NILAI SEKOLAH'!N107="","", 'I NILAI SEKOLAH'!N107)</f>
        <v/>
      </c>
      <c r="AR108" s="104" t="str">
        <f>IF('I NILAI SEKOLAH'!O107="","", 'I NILAI SEKOLAH'!O107)</f>
        <v/>
      </c>
      <c r="AS108" s="104" t="str">
        <f>IF('I NILAI SEKOLAH'!P107="","", 'I NILAI SEKOLAH'!P107)</f>
        <v/>
      </c>
      <c r="AT108" s="104" t="str">
        <f>IF('I NILAI SEKOLAH'!Q107="","", 'I NILAI SEKOLAH'!Q107)</f>
        <v/>
      </c>
      <c r="AU108" s="104" t="str">
        <f>IF('I NILAI SEKOLAH'!R107="","", 'I NILAI SEKOLAH'!R107)</f>
        <v/>
      </c>
      <c r="AV108" s="104" t="str">
        <f>IF('I NILAI SEKOLAH'!S107="","", 'I NILAI SEKOLAH'!S107)</f>
        <v/>
      </c>
      <c r="AW108" s="104" t="str">
        <f>IF('I NILAI SEKOLAH'!T107="","", 'I NILAI SEKOLAH'!T107)</f>
        <v/>
      </c>
      <c r="AX108" s="105" t="str">
        <f t="shared" si="16"/>
        <v xml:space="preserve">  </v>
      </c>
      <c r="AY108" s="66"/>
    </row>
    <row r="109" spans="1:51" ht="15.75" customHeight="1" x14ac:dyDescent="0.25">
      <c r="A109" s="90" t="str">
        <f>IF(BIODATA!A107="","", BIODATA!A107)</f>
        <v/>
      </c>
      <c r="B109" s="88" t="str">
        <f>IF(BIODATA!C107="","", BIODATA!C107)</f>
        <v/>
      </c>
      <c r="C109" s="88" t="str">
        <f>IF(BIODATA!D107="","", BIODATA!D107)</f>
        <v/>
      </c>
      <c r="D109" s="107" t="str">
        <f>IF(BIODATA!E107="","", BIODATA!E107)</f>
        <v/>
      </c>
      <c r="E109" s="88" t="str">
        <f>IF(BIODATA!H107="","", BIODATA!H107)</f>
        <v/>
      </c>
      <c r="F109" s="89" t="str">
        <f>IF('I NILAI UN'!E109="","",'I NILAI UN'!E109)</f>
        <v/>
      </c>
      <c r="G109" s="89" t="str">
        <f>IF('I NILAI UN'!F109="","",'I NILAI UN'!F109)</f>
        <v/>
      </c>
      <c r="H109" s="89" t="str">
        <f>IF('I NILAI UN'!G109="","",'I NILAI UN'!G109)</f>
        <v/>
      </c>
      <c r="I109" s="89" t="str">
        <f>IF('I NILAI UN'!H109="","",'I NILAI UN'!H109)</f>
        <v/>
      </c>
      <c r="J109" s="89">
        <f t="shared" si="13"/>
        <v>0</v>
      </c>
      <c r="K109" s="108" t="str">
        <f t="shared" si="15"/>
        <v/>
      </c>
      <c r="L109" s="108" t="str">
        <f t="shared" si="9"/>
        <v/>
      </c>
      <c r="M109" s="108" t="str">
        <f t="shared" si="10"/>
        <v/>
      </c>
      <c r="N109" s="108" t="str">
        <f t="shared" si="11"/>
        <v/>
      </c>
      <c r="O109" s="91" t="str">
        <f>Aa!K111</f>
        <v xml:space="preserve">  </v>
      </c>
      <c r="P109" s="91" t="str">
        <f>Ab!K112</f>
        <v xml:space="preserve">  </v>
      </c>
      <c r="Q109" s="91" t="str">
        <f>Ac!K112</f>
        <v xml:space="preserve">  </v>
      </c>
      <c r="R109" s="91" t="str">
        <f>Ad!K112</f>
        <v xml:space="preserve">  </v>
      </c>
      <c r="S109" s="91" t="str">
        <f>'A2'!K112</f>
        <v xml:space="preserve">  </v>
      </c>
      <c r="T109" s="91" t="str">
        <f>'A3'!K112</f>
        <v xml:space="preserve">  </v>
      </c>
      <c r="U109" s="91" t="str">
        <f>'A4'!K112</f>
        <v xml:space="preserve">  </v>
      </c>
      <c r="V109" s="91" t="str">
        <f>'A5'!K112</f>
        <v xml:space="preserve">  </v>
      </c>
      <c r="W109" s="91" t="str">
        <f>'A6'!K112</f>
        <v xml:space="preserve">  </v>
      </c>
      <c r="X109" s="91" t="str">
        <f>'A7'!K112</f>
        <v xml:space="preserve">  </v>
      </c>
      <c r="Y109" s="91" t="str">
        <f>'B1'!K112</f>
        <v xml:space="preserve">  </v>
      </c>
      <c r="Z109" s="91" t="str">
        <f>'B2'!K112</f>
        <v xml:space="preserve">  </v>
      </c>
      <c r="AA109" s="91" t="str">
        <f>'B3'!K112</f>
        <v xml:space="preserve">  </v>
      </c>
      <c r="AB109" s="91" t="str">
        <f>'C1'!K112</f>
        <v xml:space="preserve">  </v>
      </c>
      <c r="AC109" s="91" t="str">
        <f>'C2'!K112</f>
        <v xml:space="preserve">  </v>
      </c>
      <c r="AD109" s="91" t="str">
        <f>'C3'!K112</f>
        <v xml:space="preserve">  </v>
      </c>
      <c r="AE109" s="91" t="str">
        <f>'C4'!K112</f>
        <v xml:space="preserve">  </v>
      </c>
      <c r="AF109" s="101" t="str">
        <f t="shared" si="14"/>
        <v xml:space="preserve">  </v>
      </c>
      <c r="AG109" s="104" t="str">
        <f>IF('I NILAI SEKOLAH'!D108="","", 'I NILAI SEKOLAH'!D108)</f>
        <v/>
      </c>
      <c r="AH109" s="104" t="str">
        <f>IF('I NILAI SEKOLAH'!E108="","", 'I NILAI SEKOLAH'!E108)</f>
        <v/>
      </c>
      <c r="AI109" s="104" t="str">
        <f>IF('I NILAI SEKOLAH'!F108="","", 'I NILAI SEKOLAH'!F108)</f>
        <v/>
      </c>
      <c r="AJ109" s="104" t="str">
        <f>IF('I NILAI SEKOLAH'!G108="","", 'I NILAI SEKOLAH'!G108)</f>
        <v/>
      </c>
      <c r="AK109" s="104" t="str">
        <f>IF('I NILAI SEKOLAH'!H108="","", 'I NILAI SEKOLAH'!H108)</f>
        <v/>
      </c>
      <c r="AL109" s="104" t="str">
        <f>IF('I NILAI SEKOLAH'!I108="","", 'I NILAI SEKOLAH'!I108)</f>
        <v/>
      </c>
      <c r="AM109" s="104" t="str">
        <f>IF('I NILAI SEKOLAH'!J108="","", 'I NILAI SEKOLAH'!J108)</f>
        <v/>
      </c>
      <c r="AN109" s="104" t="str">
        <f>IF('I NILAI SEKOLAH'!K108="","", 'I NILAI SEKOLAH'!K108)</f>
        <v/>
      </c>
      <c r="AO109" s="104" t="str">
        <f>IF('I NILAI SEKOLAH'!L108="","", 'I NILAI SEKOLAH'!L108)</f>
        <v/>
      </c>
      <c r="AP109" s="104" t="str">
        <f>IF('I NILAI SEKOLAH'!M108="","", 'I NILAI SEKOLAH'!M108)</f>
        <v/>
      </c>
      <c r="AQ109" s="104" t="str">
        <f>IF('I NILAI SEKOLAH'!N108="","", 'I NILAI SEKOLAH'!N108)</f>
        <v/>
      </c>
      <c r="AR109" s="104" t="str">
        <f>IF('I NILAI SEKOLAH'!O108="","", 'I NILAI SEKOLAH'!O108)</f>
        <v/>
      </c>
      <c r="AS109" s="104" t="str">
        <f>IF('I NILAI SEKOLAH'!P108="","", 'I NILAI SEKOLAH'!P108)</f>
        <v/>
      </c>
      <c r="AT109" s="104" t="str">
        <f>IF('I NILAI SEKOLAH'!Q108="","", 'I NILAI SEKOLAH'!Q108)</f>
        <v/>
      </c>
      <c r="AU109" s="104" t="str">
        <f>IF('I NILAI SEKOLAH'!R108="","", 'I NILAI SEKOLAH'!R108)</f>
        <v/>
      </c>
      <c r="AV109" s="104" t="str">
        <f>IF('I NILAI SEKOLAH'!S108="","", 'I NILAI SEKOLAH'!S108)</f>
        <v/>
      </c>
      <c r="AW109" s="104" t="str">
        <f>IF('I NILAI SEKOLAH'!T108="","", 'I NILAI SEKOLAH'!T108)</f>
        <v/>
      </c>
      <c r="AX109" s="105" t="str">
        <f t="shared" si="16"/>
        <v xml:space="preserve">  </v>
      </c>
      <c r="AY109" s="66"/>
    </row>
    <row r="110" spans="1:51" ht="15.75" customHeight="1" x14ac:dyDescent="0.25">
      <c r="A110" s="90" t="str">
        <f>IF(BIODATA!A108="","", BIODATA!A108)</f>
        <v/>
      </c>
      <c r="B110" s="88" t="str">
        <f>IF(BIODATA!C108="","", BIODATA!C108)</f>
        <v/>
      </c>
      <c r="C110" s="88" t="str">
        <f>IF(BIODATA!D108="","", BIODATA!D108)</f>
        <v/>
      </c>
      <c r="D110" s="107" t="str">
        <f>IF(BIODATA!E108="","", BIODATA!E108)</f>
        <v/>
      </c>
      <c r="E110" s="88" t="str">
        <f>IF(BIODATA!H108="","", BIODATA!H108)</f>
        <v/>
      </c>
      <c r="F110" s="89" t="str">
        <f>IF('I NILAI UN'!E110="","",'I NILAI UN'!E110)</f>
        <v/>
      </c>
      <c r="G110" s="89" t="str">
        <f>IF('I NILAI UN'!F110="","",'I NILAI UN'!F110)</f>
        <v/>
      </c>
      <c r="H110" s="89" t="str">
        <f>IF('I NILAI UN'!G110="","",'I NILAI UN'!G110)</f>
        <v/>
      </c>
      <c r="I110" s="89" t="str">
        <f>IF('I NILAI UN'!H110="","",'I NILAI UN'!H110)</f>
        <v/>
      </c>
      <c r="J110" s="89">
        <f t="shared" si="13"/>
        <v>0</v>
      </c>
      <c r="K110" s="108" t="str">
        <f t="shared" si="15"/>
        <v/>
      </c>
      <c r="L110" s="108" t="str">
        <f t="shared" si="9"/>
        <v/>
      </c>
      <c r="M110" s="108" t="str">
        <f t="shared" si="10"/>
        <v/>
      </c>
      <c r="N110" s="108" t="str">
        <f t="shared" si="11"/>
        <v/>
      </c>
      <c r="O110" s="91" t="str">
        <f>Aa!K112</f>
        <v xml:space="preserve">  </v>
      </c>
      <c r="P110" s="91" t="str">
        <f>Ab!K113</f>
        <v xml:space="preserve">  </v>
      </c>
      <c r="Q110" s="91" t="str">
        <f>Ac!K113</f>
        <v xml:space="preserve">  </v>
      </c>
      <c r="R110" s="91" t="str">
        <f>Ad!K113</f>
        <v xml:space="preserve">  </v>
      </c>
      <c r="S110" s="91" t="str">
        <f>'A2'!K113</f>
        <v xml:space="preserve">  </v>
      </c>
      <c r="T110" s="91" t="str">
        <f>'A3'!K113</f>
        <v xml:space="preserve">  </v>
      </c>
      <c r="U110" s="91" t="str">
        <f>'A4'!K113</f>
        <v xml:space="preserve">  </v>
      </c>
      <c r="V110" s="91" t="str">
        <f>'A5'!K113</f>
        <v xml:space="preserve">  </v>
      </c>
      <c r="W110" s="91" t="str">
        <f>'A6'!K113</f>
        <v xml:space="preserve">  </v>
      </c>
      <c r="X110" s="91" t="str">
        <f>'A7'!K113</f>
        <v xml:space="preserve">  </v>
      </c>
      <c r="Y110" s="91" t="str">
        <f>'B1'!K113</f>
        <v xml:space="preserve">  </v>
      </c>
      <c r="Z110" s="91" t="str">
        <f>'B2'!K113</f>
        <v xml:space="preserve">  </v>
      </c>
      <c r="AA110" s="91" t="str">
        <f>'B3'!K113</f>
        <v xml:space="preserve">  </v>
      </c>
      <c r="AB110" s="91" t="str">
        <f>'C1'!K113</f>
        <v xml:space="preserve">  </v>
      </c>
      <c r="AC110" s="91" t="str">
        <f>'C2'!K113</f>
        <v xml:space="preserve">  </v>
      </c>
      <c r="AD110" s="91" t="str">
        <f>'C3'!K113</f>
        <v xml:space="preserve">  </v>
      </c>
      <c r="AE110" s="91" t="str">
        <f>'C4'!K113</f>
        <v xml:space="preserve">  </v>
      </c>
      <c r="AF110" s="101" t="str">
        <f t="shared" si="14"/>
        <v xml:space="preserve">  </v>
      </c>
      <c r="AG110" s="104" t="str">
        <f>IF('I NILAI SEKOLAH'!D109="","", 'I NILAI SEKOLAH'!D109)</f>
        <v/>
      </c>
      <c r="AH110" s="104" t="str">
        <f>IF('I NILAI SEKOLAH'!E109="","", 'I NILAI SEKOLAH'!E109)</f>
        <v/>
      </c>
      <c r="AI110" s="104" t="str">
        <f>IF('I NILAI SEKOLAH'!F109="","", 'I NILAI SEKOLAH'!F109)</f>
        <v/>
      </c>
      <c r="AJ110" s="104" t="str">
        <f>IF('I NILAI SEKOLAH'!G109="","", 'I NILAI SEKOLAH'!G109)</f>
        <v/>
      </c>
      <c r="AK110" s="104" t="str">
        <f>IF('I NILAI SEKOLAH'!H109="","", 'I NILAI SEKOLAH'!H109)</f>
        <v/>
      </c>
      <c r="AL110" s="104" t="str">
        <f>IF('I NILAI SEKOLAH'!I109="","", 'I NILAI SEKOLAH'!I109)</f>
        <v/>
      </c>
      <c r="AM110" s="104" t="str">
        <f>IF('I NILAI SEKOLAH'!J109="","", 'I NILAI SEKOLAH'!J109)</f>
        <v/>
      </c>
      <c r="AN110" s="104" t="str">
        <f>IF('I NILAI SEKOLAH'!K109="","", 'I NILAI SEKOLAH'!K109)</f>
        <v/>
      </c>
      <c r="AO110" s="104" t="str">
        <f>IF('I NILAI SEKOLAH'!L109="","", 'I NILAI SEKOLAH'!L109)</f>
        <v/>
      </c>
      <c r="AP110" s="104" t="str">
        <f>IF('I NILAI SEKOLAH'!M109="","", 'I NILAI SEKOLAH'!M109)</f>
        <v/>
      </c>
      <c r="AQ110" s="104" t="str">
        <f>IF('I NILAI SEKOLAH'!N109="","", 'I NILAI SEKOLAH'!N109)</f>
        <v/>
      </c>
      <c r="AR110" s="104" t="str">
        <f>IF('I NILAI SEKOLAH'!O109="","", 'I NILAI SEKOLAH'!O109)</f>
        <v/>
      </c>
      <c r="AS110" s="104" t="str">
        <f>IF('I NILAI SEKOLAH'!P109="","", 'I NILAI SEKOLAH'!P109)</f>
        <v/>
      </c>
      <c r="AT110" s="104" t="str">
        <f>IF('I NILAI SEKOLAH'!Q109="","", 'I NILAI SEKOLAH'!Q109)</f>
        <v/>
      </c>
      <c r="AU110" s="104" t="str">
        <f>IF('I NILAI SEKOLAH'!R109="","", 'I NILAI SEKOLAH'!R109)</f>
        <v/>
      </c>
      <c r="AV110" s="104" t="str">
        <f>IF('I NILAI SEKOLAH'!S109="","", 'I NILAI SEKOLAH'!S109)</f>
        <v/>
      </c>
      <c r="AW110" s="104" t="str">
        <f>IF('I NILAI SEKOLAH'!T109="","", 'I NILAI SEKOLAH'!T109)</f>
        <v/>
      </c>
      <c r="AX110" s="105" t="str">
        <f t="shared" si="16"/>
        <v xml:space="preserve">  </v>
      </c>
      <c r="AY110" s="66"/>
    </row>
    <row r="111" spans="1:51" ht="15.75" customHeight="1" x14ac:dyDescent="0.25">
      <c r="A111" s="90" t="str">
        <f>IF(BIODATA!A109="","", BIODATA!A109)</f>
        <v/>
      </c>
      <c r="B111" s="88" t="str">
        <f>IF(BIODATA!C109="","", BIODATA!C109)</f>
        <v/>
      </c>
      <c r="C111" s="88" t="str">
        <f>IF(BIODATA!D109="","", BIODATA!D109)</f>
        <v/>
      </c>
      <c r="D111" s="107" t="str">
        <f>IF(BIODATA!E109="","", BIODATA!E109)</f>
        <v/>
      </c>
      <c r="E111" s="88" t="str">
        <f>IF(BIODATA!H109="","", BIODATA!H109)</f>
        <v/>
      </c>
      <c r="F111" s="89" t="str">
        <f>IF('I NILAI UN'!E111="","",'I NILAI UN'!E111)</f>
        <v/>
      </c>
      <c r="G111" s="89" t="str">
        <f>IF('I NILAI UN'!F111="","",'I NILAI UN'!F111)</f>
        <v/>
      </c>
      <c r="H111" s="89" t="str">
        <f>IF('I NILAI UN'!G111="","",'I NILAI UN'!G111)</f>
        <v/>
      </c>
      <c r="I111" s="89" t="str">
        <f>IF('I NILAI UN'!H111="","",'I NILAI UN'!H111)</f>
        <v/>
      </c>
      <c r="J111" s="89">
        <f t="shared" si="13"/>
        <v>0</v>
      </c>
      <c r="K111" s="108" t="str">
        <f t="shared" si="15"/>
        <v/>
      </c>
      <c r="L111" s="108" t="str">
        <f t="shared" si="9"/>
        <v/>
      </c>
      <c r="M111" s="108" t="str">
        <f t="shared" si="10"/>
        <v/>
      </c>
      <c r="N111" s="108" t="str">
        <f t="shared" si="11"/>
        <v/>
      </c>
      <c r="O111" s="91" t="str">
        <f>Aa!K113</f>
        <v xml:space="preserve">  </v>
      </c>
      <c r="P111" s="91" t="str">
        <f>Ab!K114</f>
        <v xml:space="preserve">  </v>
      </c>
      <c r="Q111" s="91" t="str">
        <f>Ac!K114</f>
        <v xml:space="preserve">  </v>
      </c>
      <c r="R111" s="91" t="str">
        <f>Ad!K114</f>
        <v xml:space="preserve">  </v>
      </c>
      <c r="S111" s="91" t="str">
        <f>'A2'!K114</f>
        <v xml:space="preserve">  </v>
      </c>
      <c r="T111" s="91" t="str">
        <f>'A3'!K114</f>
        <v xml:space="preserve">  </v>
      </c>
      <c r="U111" s="91" t="str">
        <f>'A4'!K114</f>
        <v xml:space="preserve">  </v>
      </c>
      <c r="V111" s="91" t="str">
        <f>'A5'!K114</f>
        <v xml:space="preserve">  </v>
      </c>
      <c r="W111" s="91" t="str">
        <f>'A6'!K114</f>
        <v xml:space="preserve">  </v>
      </c>
      <c r="X111" s="91" t="str">
        <f>'A7'!K114</f>
        <v xml:space="preserve">  </v>
      </c>
      <c r="Y111" s="91" t="str">
        <f>'B1'!K114</f>
        <v xml:space="preserve">  </v>
      </c>
      <c r="Z111" s="91" t="str">
        <f>'B2'!K114</f>
        <v xml:space="preserve">  </v>
      </c>
      <c r="AA111" s="91" t="str">
        <f>'B3'!K114</f>
        <v xml:space="preserve">  </v>
      </c>
      <c r="AB111" s="91" t="str">
        <f>'C1'!K114</f>
        <v xml:space="preserve">  </v>
      </c>
      <c r="AC111" s="91" t="str">
        <f>'C2'!K114</f>
        <v xml:space="preserve">  </v>
      </c>
      <c r="AD111" s="91" t="str">
        <f>'C3'!K114</f>
        <v xml:space="preserve">  </v>
      </c>
      <c r="AE111" s="91" t="str">
        <f>'C4'!K114</f>
        <v xml:space="preserve">  </v>
      </c>
      <c r="AF111" s="101" t="str">
        <f t="shared" si="14"/>
        <v xml:space="preserve">  </v>
      </c>
      <c r="AG111" s="104" t="str">
        <f>IF('I NILAI SEKOLAH'!D110="","", 'I NILAI SEKOLAH'!D110)</f>
        <v/>
      </c>
      <c r="AH111" s="104" t="str">
        <f>IF('I NILAI SEKOLAH'!E110="","", 'I NILAI SEKOLAH'!E110)</f>
        <v/>
      </c>
      <c r="AI111" s="104" t="str">
        <f>IF('I NILAI SEKOLAH'!F110="","", 'I NILAI SEKOLAH'!F110)</f>
        <v/>
      </c>
      <c r="AJ111" s="104" t="str">
        <f>IF('I NILAI SEKOLAH'!G110="","", 'I NILAI SEKOLAH'!G110)</f>
        <v/>
      </c>
      <c r="AK111" s="104" t="str">
        <f>IF('I NILAI SEKOLAH'!H110="","", 'I NILAI SEKOLAH'!H110)</f>
        <v/>
      </c>
      <c r="AL111" s="104" t="str">
        <f>IF('I NILAI SEKOLAH'!I110="","", 'I NILAI SEKOLAH'!I110)</f>
        <v/>
      </c>
      <c r="AM111" s="104" t="str">
        <f>IF('I NILAI SEKOLAH'!J110="","", 'I NILAI SEKOLAH'!J110)</f>
        <v/>
      </c>
      <c r="AN111" s="104" t="str">
        <f>IF('I NILAI SEKOLAH'!K110="","", 'I NILAI SEKOLAH'!K110)</f>
        <v/>
      </c>
      <c r="AO111" s="104" t="str">
        <f>IF('I NILAI SEKOLAH'!L110="","", 'I NILAI SEKOLAH'!L110)</f>
        <v/>
      </c>
      <c r="AP111" s="104" t="str">
        <f>IF('I NILAI SEKOLAH'!M110="","", 'I NILAI SEKOLAH'!M110)</f>
        <v/>
      </c>
      <c r="AQ111" s="104" t="str">
        <f>IF('I NILAI SEKOLAH'!N110="","", 'I NILAI SEKOLAH'!N110)</f>
        <v/>
      </c>
      <c r="AR111" s="104" t="str">
        <f>IF('I NILAI SEKOLAH'!O110="","", 'I NILAI SEKOLAH'!O110)</f>
        <v/>
      </c>
      <c r="AS111" s="104" t="str">
        <f>IF('I NILAI SEKOLAH'!P110="","", 'I NILAI SEKOLAH'!P110)</f>
        <v/>
      </c>
      <c r="AT111" s="104" t="str">
        <f>IF('I NILAI SEKOLAH'!Q110="","", 'I NILAI SEKOLAH'!Q110)</f>
        <v/>
      </c>
      <c r="AU111" s="104" t="str">
        <f>IF('I NILAI SEKOLAH'!R110="","", 'I NILAI SEKOLAH'!R110)</f>
        <v/>
      </c>
      <c r="AV111" s="104" t="str">
        <f>IF('I NILAI SEKOLAH'!S110="","", 'I NILAI SEKOLAH'!S110)</f>
        <v/>
      </c>
      <c r="AW111" s="104" t="str">
        <f>IF('I NILAI SEKOLAH'!T110="","", 'I NILAI SEKOLAH'!T110)</f>
        <v/>
      </c>
      <c r="AX111" s="105" t="str">
        <f t="shared" si="16"/>
        <v xml:space="preserve">  </v>
      </c>
      <c r="AY111" s="66"/>
    </row>
    <row r="112" spans="1:51" ht="15.75" customHeight="1" x14ac:dyDescent="0.25">
      <c r="A112" s="90" t="str">
        <f>IF(BIODATA!A110="","", BIODATA!A110)</f>
        <v/>
      </c>
      <c r="B112" s="88" t="str">
        <f>IF(BIODATA!C110="","", BIODATA!C110)</f>
        <v/>
      </c>
      <c r="C112" s="88" t="str">
        <f>IF(BIODATA!D110="","", BIODATA!D110)</f>
        <v/>
      </c>
      <c r="D112" s="107" t="str">
        <f>IF(BIODATA!E110="","", BIODATA!E110)</f>
        <v/>
      </c>
      <c r="E112" s="88" t="str">
        <f>IF(BIODATA!H110="","", BIODATA!H110)</f>
        <v/>
      </c>
      <c r="F112" s="89" t="str">
        <f>IF('I NILAI UN'!E112="","",'I NILAI UN'!E112)</f>
        <v/>
      </c>
      <c r="G112" s="89" t="str">
        <f>IF('I NILAI UN'!F112="","",'I NILAI UN'!F112)</f>
        <v/>
      </c>
      <c r="H112" s="89" t="str">
        <f>IF('I NILAI UN'!G112="","",'I NILAI UN'!G112)</f>
        <v/>
      </c>
      <c r="I112" s="89" t="str">
        <f>IF('I NILAI UN'!H112="","",'I NILAI UN'!H112)</f>
        <v/>
      </c>
      <c r="J112" s="89">
        <f t="shared" si="13"/>
        <v>0</v>
      </c>
      <c r="K112" s="108" t="str">
        <f t="shared" si="15"/>
        <v/>
      </c>
      <c r="L112" s="108" t="str">
        <f t="shared" si="9"/>
        <v/>
      </c>
      <c r="M112" s="108" t="str">
        <f t="shared" si="10"/>
        <v/>
      </c>
      <c r="N112" s="108" t="str">
        <f t="shared" si="11"/>
        <v/>
      </c>
      <c r="O112" s="91" t="str">
        <f>Aa!K114</f>
        <v xml:space="preserve">  </v>
      </c>
      <c r="P112" s="91" t="str">
        <f>Ab!K115</f>
        <v xml:space="preserve">  </v>
      </c>
      <c r="Q112" s="91" t="str">
        <f>Ac!K115</f>
        <v xml:space="preserve">  </v>
      </c>
      <c r="R112" s="91" t="str">
        <f>Ad!K115</f>
        <v xml:space="preserve">  </v>
      </c>
      <c r="S112" s="91" t="str">
        <f>'A2'!K115</f>
        <v xml:space="preserve">  </v>
      </c>
      <c r="T112" s="91" t="str">
        <f>'A3'!K115</f>
        <v xml:space="preserve">  </v>
      </c>
      <c r="U112" s="91" t="str">
        <f>'A4'!K115</f>
        <v xml:space="preserve">  </v>
      </c>
      <c r="V112" s="91" t="str">
        <f>'A5'!K115</f>
        <v xml:space="preserve">  </v>
      </c>
      <c r="W112" s="91" t="str">
        <f>'A6'!K115</f>
        <v xml:space="preserve">  </v>
      </c>
      <c r="X112" s="91" t="str">
        <f>'A7'!K115</f>
        <v xml:space="preserve">  </v>
      </c>
      <c r="Y112" s="91" t="str">
        <f>'B1'!K115</f>
        <v xml:space="preserve">  </v>
      </c>
      <c r="Z112" s="91" t="str">
        <f>'B2'!K115</f>
        <v xml:space="preserve">  </v>
      </c>
      <c r="AA112" s="91" t="str">
        <f>'B3'!K115</f>
        <v xml:space="preserve">  </v>
      </c>
      <c r="AB112" s="91" t="str">
        <f>'C1'!K115</f>
        <v xml:space="preserve">  </v>
      </c>
      <c r="AC112" s="91" t="str">
        <f>'C2'!K115</f>
        <v xml:space="preserve">  </v>
      </c>
      <c r="AD112" s="91" t="str">
        <f>'C3'!K115</f>
        <v xml:space="preserve">  </v>
      </c>
      <c r="AE112" s="91" t="str">
        <f>'C4'!K115</f>
        <v xml:space="preserve">  </v>
      </c>
      <c r="AF112" s="101" t="str">
        <f t="shared" si="14"/>
        <v xml:space="preserve">  </v>
      </c>
      <c r="AG112" s="104" t="str">
        <f>IF('I NILAI SEKOLAH'!D111="","", 'I NILAI SEKOLAH'!D111)</f>
        <v/>
      </c>
      <c r="AH112" s="104" t="str">
        <f>IF('I NILAI SEKOLAH'!E111="","", 'I NILAI SEKOLAH'!E111)</f>
        <v/>
      </c>
      <c r="AI112" s="104" t="str">
        <f>IF('I NILAI SEKOLAH'!F111="","", 'I NILAI SEKOLAH'!F111)</f>
        <v/>
      </c>
      <c r="AJ112" s="104" t="str">
        <f>IF('I NILAI SEKOLAH'!G111="","", 'I NILAI SEKOLAH'!G111)</f>
        <v/>
      </c>
      <c r="AK112" s="104" t="str">
        <f>IF('I NILAI SEKOLAH'!H111="","", 'I NILAI SEKOLAH'!H111)</f>
        <v/>
      </c>
      <c r="AL112" s="104" t="str">
        <f>IF('I NILAI SEKOLAH'!I111="","", 'I NILAI SEKOLAH'!I111)</f>
        <v/>
      </c>
      <c r="AM112" s="104" t="str">
        <f>IF('I NILAI SEKOLAH'!J111="","", 'I NILAI SEKOLAH'!J111)</f>
        <v/>
      </c>
      <c r="AN112" s="104" t="str">
        <f>IF('I NILAI SEKOLAH'!K111="","", 'I NILAI SEKOLAH'!K111)</f>
        <v/>
      </c>
      <c r="AO112" s="104" t="str">
        <f>IF('I NILAI SEKOLAH'!L111="","", 'I NILAI SEKOLAH'!L111)</f>
        <v/>
      </c>
      <c r="AP112" s="104" t="str">
        <f>IF('I NILAI SEKOLAH'!M111="","", 'I NILAI SEKOLAH'!M111)</f>
        <v/>
      </c>
      <c r="AQ112" s="104" t="str">
        <f>IF('I NILAI SEKOLAH'!N111="","", 'I NILAI SEKOLAH'!N111)</f>
        <v/>
      </c>
      <c r="AR112" s="104" t="str">
        <f>IF('I NILAI SEKOLAH'!O111="","", 'I NILAI SEKOLAH'!O111)</f>
        <v/>
      </c>
      <c r="AS112" s="104" t="str">
        <f>IF('I NILAI SEKOLAH'!P111="","", 'I NILAI SEKOLAH'!P111)</f>
        <v/>
      </c>
      <c r="AT112" s="104" t="str">
        <f>IF('I NILAI SEKOLAH'!Q111="","", 'I NILAI SEKOLAH'!Q111)</f>
        <v/>
      </c>
      <c r="AU112" s="104" t="str">
        <f>IF('I NILAI SEKOLAH'!R111="","", 'I NILAI SEKOLAH'!R111)</f>
        <v/>
      </c>
      <c r="AV112" s="104" t="str">
        <f>IF('I NILAI SEKOLAH'!S111="","", 'I NILAI SEKOLAH'!S111)</f>
        <v/>
      </c>
      <c r="AW112" s="104" t="str">
        <f>IF('I NILAI SEKOLAH'!T111="","", 'I NILAI SEKOLAH'!T111)</f>
        <v/>
      </c>
      <c r="AX112" s="105" t="str">
        <f t="shared" si="16"/>
        <v xml:space="preserve">  </v>
      </c>
      <c r="AY112" s="66"/>
    </row>
    <row r="113" spans="1:51" ht="15.75" customHeight="1" x14ac:dyDescent="0.25">
      <c r="A113" s="90" t="str">
        <f>IF(BIODATA!A111="","", BIODATA!A111)</f>
        <v/>
      </c>
      <c r="B113" s="88" t="str">
        <f>IF(BIODATA!C111="","", BIODATA!C111)</f>
        <v/>
      </c>
      <c r="C113" s="88" t="str">
        <f>IF(BIODATA!D111="","", BIODATA!D111)</f>
        <v/>
      </c>
      <c r="D113" s="107" t="str">
        <f>IF(BIODATA!E111="","", BIODATA!E111)</f>
        <v/>
      </c>
      <c r="E113" s="88" t="str">
        <f>IF(BIODATA!H111="","", BIODATA!H111)</f>
        <v/>
      </c>
      <c r="F113" s="89" t="str">
        <f>IF('I NILAI UN'!E113="","",'I NILAI UN'!E113)</f>
        <v/>
      </c>
      <c r="G113" s="89" t="str">
        <f>IF('I NILAI UN'!F113="","",'I NILAI UN'!F113)</f>
        <v/>
      </c>
      <c r="H113" s="89" t="str">
        <f>IF('I NILAI UN'!G113="","",'I NILAI UN'!G113)</f>
        <v/>
      </c>
      <c r="I113" s="89" t="str">
        <f>IF('I NILAI UN'!H113="","",'I NILAI UN'!H113)</f>
        <v/>
      </c>
      <c r="J113" s="89">
        <f t="shared" si="13"/>
        <v>0</v>
      </c>
      <c r="K113" s="108" t="str">
        <f t="shared" si="15"/>
        <v/>
      </c>
      <c r="L113" s="108" t="str">
        <f t="shared" si="9"/>
        <v/>
      </c>
      <c r="M113" s="108" t="str">
        <f t="shared" si="10"/>
        <v/>
      </c>
      <c r="N113" s="108" t="str">
        <f t="shared" si="11"/>
        <v/>
      </c>
      <c r="O113" s="91" t="str">
        <f>Aa!K115</f>
        <v xml:space="preserve">  </v>
      </c>
      <c r="P113" s="91" t="str">
        <f>Ab!K116</f>
        <v xml:space="preserve">  </v>
      </c>
      <c r="Q113" s="91" t="str">
        <f>Ac!K116</f>
        <v xml:space="preserve">  </v>
      </c>
      <c r="R113" s="91" t="str">
        <f>Ad!K116</f>
        <v xml:space="preserve">  </v>
      </c>
      <c r="S113" s="91" t="str">
        <f>'A2'!K116</f>
        <v xml:space="preserve">  </v>
      </c>
      <c r="T113" s="91" t="str">
        <f>'A3'!K116</f>
        <v xml:space="preserve">  </v>
      </c>
      <c r="U113" s="91" t="str">
        <f>'A4'!K116</f>
        <v xml:space="preserve">  </v>
      </c>
      <c r="V113" s="91" t="str">
        <f>'A5'!K116</f>
        <v xml:space="preserve">  </v>
      </c>
      <c r="W113" s="91" t="str">
        <f>'A6'!K116</f>
        <v xml:space="preserve">  </v>
      </c>
      <c r="X113" s="91" t="str">
        <f>'A7'!K116</f>
        <v xml:space="preserve">  </v>
      </c>
      <c r="Y113" s="91" t="str">
        <f>'B1'!K116</f>
        <v xml:space="preserve">  </v>
      </c>
      <c r="Z113" s="91" t="str">
        <f>'B2'!K116</f>
        <v xml:space="preserve">  </v>
      </c>
      <c r="AA113" s="91" t="str">
        <f>'B3'!K116</f>
        <v xml:space="preserve">  </v>
      </c>
      <c r="AB113" s="91" t="str">
        <f>'C1'!K116</f>
        <v xml:space="preserve">  </v>
      </c>
      <c r="AC113" s="91" t="str">
        <f>'C2'!K116</f>
        <v xml:space="preserve">  </v>
      </c>
      <c r="AD113" s="91" t="str">
        <f>'C3'!K116</f>
        <v xml:space="preserve">  </v>
      </c>
      <c r="AE113" s="91" t="str">
        <f>'C4'!K116</f>
        <v xml:space="preserve">  </v>
      </c>
      <c r="AF113" s="101" t="str">
        <f t="shared" si="14"/>
        <v xml:space="preserve">  </v>
      </c>
      <c r="AG113" s="104" t="str">
        <f>IF('I NILAI SEKOLAH'!D112="","", 'I NILAI SEKOLAH'!D112)</f>
        <v/>
      </c>
      <c r="AH113" s="104" t="str">
        <f>IF('I NILAI SEKOLAH'!E112="","", 'I NILAI SEKOLAH'!E112)</f>
        <v/>
      </c>
      <c r="AI113" s="104" t="str">
        <f>IF('I NILAI SEKOLAH'!F112="","", 'I NILAI SEKOLAH'!F112)</f>
        <v/>
      </c>
      <c r="AJ113" s="104" t="str">
        <f>IF('I NILAI SEKOLAH'!G112="","", 'I NILAI SEKOLAH'!G112)</f>
        <v/>
      </c>
      <c r="AK113" s="104" t="str">
        <f>IF('I NILAI SEKOLAH'!H112="","", 'I NILAI SEKOLAH'!H112)</f>
        <v/>
      </c>
      <c r="AL113" s="104" t="str">
        <f>IF('I NILAI SEKOLAH'!I112="","", 'I NILAI SEKOLAH'!I112)</f>
        <v/>
      </c>
      <c r="AM113" s="104" t="str">
        <f>IF('I NILAI SEKOLAH'!J112="","", 'I NILAI SEKOLAH'!J112)</f>
        <v/>
      </c>
      <c r="AN113" s="104" t="str">
        <f>IF('I NILAI SEKOLAH'!K112="","", 'I NILAI SEKOLAH'!K112)</f>
        <v/>
      </c>
      <c r="AO113" s="104" t="str">
        <f>IF('I NILAI SEKOLAH'!L112="","", 'I NILAI SEKOLAH'!L112)</f>
        <v/>
      </c>
      <c r="AP113" s="104" t="str">
        <f>IF('I NILAI SEKOLAH'!M112="","", 'I NILAI SEKOLAH'!M112)</f>
        <v/>
      </c>
      <c r="AQ113" s="104" t="str">
        <f>IF('I NILAI SEKOLAH'!N112="","", 'I NILAI SEKOLAH'!N112)</f>
        <v/>
      </c>
      <c r="AR113" s="104" t="str">
        <f>IF('I NILAI SEKOLAH'!O112="","", 'I NILAI SEKOLAH'!O112)</f>
        <v/>
      </c>
      <c r="AS113" s="104" t="str">
        <f>IF('I NILAI SEKOLAH'!P112="","", 'I NILAI SEKOLAH'!P112)</f>
        <v/>
      </c>
      <c r="AT113" s="104" t="str">
        <f>IF('I NILAI SEKOLAH'!Q112="","", 'I NILAI SEKOLAH'!Q112)</f>
        <v/>
      </c>
      <c r="AU113" s="104" t="str">
        <f>IF('I NILAI SEKOLAH'!R112="","", 'I NILAI SEKOLAH'!R112)</f>
        <v/>
      </c>
      <c r="AV113" s="104" t="str">
        <f>IF('I NILAI SEKOLAH'!S112="","", 'I NILAI SEKOLAH'!S112)</f>
        <v/>
      </c>
      <c r="AW113" s="104" t="str">
        <f>IF('I NILAI SEKOLAH'!T112="","", 'I NILAI SEKOLAH'!T112)</f>
        <v/>
      </c>
      <c r="AX113" s="105" t="str">
        <f t="shared" si="16"/>
        <v xml:space="preserve">  </v>
      </c>
      <c r="AY113" s="66"/>
    </row>
    <row r="114" spans="1:51" ht="15.75" customHeight="1" x14ac:dyDescent="0.25">
      <c r="A114" s="90" t="str">
        <f>IF(BIODATA!A112="","", BIODATA!A112)</f>
        <v/>
      </c>
      <c r="B114" s="88" t="str">
        <f>IF(BIODATA!C112="","", BIODATA!C112)</f>
        <v/>
      </c>
      <c r="C114" s="88" t="str">
        <f>IF(BIODATA!D112="","", BIODATA!D112)</f>
        <v/>
      </c>
      <c r="D114" s="107" t="str">
        <f>IF(BIODATA!E112="","", BIODATA!E112)</f>
        <v/>
      </c>
      <c r="E114" s="88" t="str">
        <f>IF(BIODATA!H112="","", BIODATA!H112)</f>
        <v/>
      </c>
      <c r="F114" s="89" t="str">
        <f>IF('I NILAI UN'!E114="","",'I NILAI UN'!E114)</f>
        <v/>
      </c>
      <c r="G114" s="89" t="str">
        <f>IF('I NILAI UN'!F114="","",'I NILAI UN'!F114)</f>
        <v/>
      </c>
      <c r="H114" s="89" t="str">
        <f>IF('I NILAI UN'!G114="","",'I NILAI UN'!G114)</f>
        <v/>
      </c>
      <c r="I114" s="89" t="str">
        <f>IF('I NILAI UN'!H114="","",'I NILAI UN'!H114)</f>
        <v/>
      </c>
      <c r="J114" s="89">
        <f t="shared" si="13"/>
        <v>0</v>
      </c>
      <c r="K114" s="108" t="str">
        <f t="shared" si="15"/>
        <v/>
      </c>
      <c r="L114" s="108" t="str">
        <f t="shared" si="9"/>
        <v/>
      </c>
      <c r="M114" s="108" t="str">
        <f t="shared" si="10"/>
        <v/>
      </c>
      <c r="N114" s="108" t="str">
        <f t="shared" si="11"/>
        <v/>
      </c>
      <c r="O114" s="91" t="str">
        <f>Aa!K116</f>
        <v xml:space="preserve">  </v>
      </c>
      <c r="P114" s="91" t="str">
        <f>Ab!K117</f>
        <v xml:space="preserve">  </v>
      </c>
      <c r="Q114" s="91" t="str">
        <f>Ac!K117</f>
        <v xml:space="preserve">  </v>
      </c>
      <c r="R114" s="91" t="str">
        <f>Ad!K117</f>
        <v xml:space="preserve">  </v>
      </c>
      <c r="S114" s="91" t="str">
        <f>'A2'!K117</f>
        <v xml:space="preserve">  </v>
      </c>
      <c r="T114" s="91" t="str">
        <f>'A3'!K117</f>
        <v xml:space="preserve">  </v>
      </c>
      <c r="U114" s="91" t="str">
        <f>'A4'!K117</f>
        <v xml:space="preserve">  </v>
      </c>
      <c r="V114" s="91" t="str">
        <f>'A5'!K117</f>
        <v xml:space="preserve">  </v>
      </c>
      <c r="W114" s="91" t="str">
        <f>'A6'!K117</f>
        <v xml:space="preserve">  </v>
      </c>
      <c r="X114" s="91" t="str">
        <f>'A7'!K117</f>
        <v xml:space="preserve">  </v>
      </c>
      <c r="Y114" s="91" t="str">
        <f>'B1'!K117</f>
        <v xml:space="preserve">  </v>
      </c>
      <c r="Z114" s="91" t="str">
        <f>'B2'!K117</f>
        <v xml:space="preserve">  </v>
      </c>
      <c r="AA114" s="91" t="str">
        <f>'B3'!K117</f>
        <v xml:space="preserve">  </v>
      </c>
      <c r="AB114" s="91" t="str">
        <f>'C1'!K117</f>
        <v xml:space="preserve">  </v>
      </c>
      <c r="AC114" s="91" t="str">
        <f>'C2'!K117</f>
        <v xml:space="preserve">  </v>
      </c>
      <c r="AD114" s="91" t="str">
        <f>'C3'!K117</f>
        <v xml:space="preserve">  </v>
      </c>
      <c r="AE114" s="91" t="str">
        <f>'C4'!K117</f>
        <v xml:space="preserve">  </v>
      </c>
      <c r="AF114" s="101" t="str">
        <f t="shared" si="14"/>
        <v xml:space="preserve">  </v>
      </c>
      <c r="AG114" s="104" t="str">
        <f>IF('I NILAI SEKOLAH'!D113="","", 'I NILAI SEKOLAH'!D113)</f>
        <v/>
      </c>
      <c r="AH114" s="104" t="str">
        <f>IF('I NILAI SEKOLAH'!E113="","", 'I NILAI SEKOLAH'!E113)</f>
        <v/>
      </c>
      <c r="AI114" s="104" t="str">
        <f>IF('I NILAI SEKOLAH'!F113="","", 'I NILAI SEKOLAH'!F113)</f>
        <v/>
      </c>
      <c r="AJ114" s="104" t="str">
        <f>IF('I NILAI SEKOLAH'!G113="","", 'I NILAI SEKOLAH'!G113)</f>
        <v/>
      </c>
      <c r="AK114" s="104" t="str">
        <f>IF('I NILAI SEKOLAH'!H113="","", 'I NILAI SEKOLAH'!H113)</f>
        <v/>
      </c>
      <c r="AL114" s="104" t="str">
        <f>IF('I NILAI SEKOLAH'!I113="","", 'I NILAI SEKOLAH'!I113)</f>
        <v/>
      </c>
      <c r="AM114" s="104" t="str">
        <f>IF('I NILAI SEKOLAH'!J113="","", 'I NILAI SEKOLAH'!J113)</f>
        <v/>
      </c>
      <c r="AN114" s="104" t="str">
        <f>IF('I NILAI SEKOLAH'!K113="","", 'I NILAI SEKOLAH'!K113)</f>
        <v/>
      </c>
      <c r="AO114" s="104" t="str">
        <f>IF('I NILAI SEKOLAH'!L113="","", 'I NILAI SEKOLAH'!L113)</f>
        <v/>
      </c>
      <c r="AP114" s="104" t="str">
        <f>IF('I NILAI SEKOLAH'!M113="","", 'I NILAI SEKOLAH'!M113)</f>
        <v/>
      </c>
      <c r="AQ114" s="104" t="str">
        <f>IF('I NILAI SEKOLAH'!N113="","", 'I NILAI SEKOLAH'!N113)</f>
        <v/>
      </c>
      <c r="AR114" s="104" t="str">
        <f>IF('I NILAI SEKOLAH'!O113="","", 'I NILAI SEKOLAH'!O113)</f>
        <v/>
      </c>
      <c r="AS114" s="104" t="str">
        <f>IF('I NILAI SEKOLAH'!P113="","", 'I NILAI SEKOLAH'!P113)</f>
        <v/>
      </c>
      <c r="AT114" s="104" t="str">
        <f>IF('I NILAI SEKOLAH'!Q113="","", 'I NILAI SEKOLAH'!Q113)</f>
        <v/>
      </c>
      <c r="AU114" s="104" t="str">
        <f>IF('I NILAI SEKOLAH'!R113="","", 'I NILAI SEKOLAH'!R113)</f>
        <v/>
      </c>
      <c r="AV114" s="104" t="str">
        <f>IF('I NILAI SEKOLAH'!S113="","", 'I NILAI SEKOLAH'!S113)</f>
        <v/>
      </c>
      <c r="AW114" s="104" t="str">
        <f>IF('I NILAI SEKOLAH'!T113="","", 'I NILAI SEKOLAH'!T113)</f>
        <v/>
      </c>
      <c r="AX114" s="105" t="str">
        <f t="shared" si="16"/>
        <v xml:space="preserve">  </v>
      </c>
      <c r="AY114" s="66"/>
    </row>
    <row r="115" spans="1:51" ht="15.75" customHeight="1" x14ac:dyDescent="0.25">
      <c r="A115" s="90" t="str">
        <f>IF(BIODATA!A113="","", BIODATA!A113)</f>
        <v/>
      </c>
      <c r="B115" s="88" t="str">
        <f>IF(BIODATA!C113="","", BIODATA!C113)</f>
        <v/>
      </c>
      <c r="C115" s="88" t="str">
        <f>IF(BIODATA!D113="","", BIODATA!D113)</f>
        <v/>
      </c>
      <c r="D115" s="107" t="str">
        <f>IF(BIODATA!E113="","", BIODATA!E113)</f>
        <v/>
      </c>
      <c r="E115" s="88" t="str">
        <f>IF(BIODATA!H113="","", BIODATA!H113)</f>
        <v/>
      </c>
      <c r="F115" s="89" t="str">
        <f>IF('I NILAI UN'!E115="","",'I NILAI UN'!E115)</f>
        <v/>
      </c>
      <c r="G115" s="89" t="str">
        <f>IF('I NILAI UN'!F115="","",'I NILAI UN'!F115)</f>
        <v/>
      </c>
      <c r="H115" s="89" t="str">
        <f>IF('I NILAI UN'!G115="","",'I NILAI UN'!G115)</f>
        <v/>
      </c>
      <c r="I115" s="89" t="str">
        <f>IF('I NILAI UN'!H115="","",'I NILAI UN'!H115)</f>
        <v/>
      </c>
      <c r="J115" s="89">
        <f t="shared" si="13"/>
        <v>0</v>
      </c>
      <c r="K115" s="108" t="str">
        <f t="shared" si="15"/>
        <v/>
      </c>
      <c r="L115" s="108" t="str">
        <f t="shared" si="9"/>
        <v/>
      </c>
      <c r="M115" s="108" t="str">
        <f t="shared" si="10"/>
        <v/>
      </c>
      <c r="N115" s="108" t="str">
        <f t="shared" si="11"/>
        <v/>
      </c>
      <c r="O115" s="91" t="str">
        <f>Aa!K117</f>
        <v xml:space="preserve">  </v>
      </c>
      <c r="P115" s="91" t="str">
        <f>Ab!K118</f>
        <v xml:space="preserve">  </v>
      </c>
      <c r="Q115" s="91" t="str">
        <f>Ac!K118</f>
        <v xml:space="preserve">  </v>
      </c>
      <c r="R115" s="91" t="str">
        <f>Ad!K118</f>
        <v xml:space="preserve">  </v>
      </c>
      <c r="S115" s="91" t="str">
        <f>'A2'!K118</f>
        <v xml:space="preserve">  </v>
      </c>
      <c r="T115" s="91" t="str">
        <f>'A3'!K118</f>
        <v xml:space="preserve">  </v>
      </c>
      <c r="U115" s="91" t="str">
        <f>'A4'!K118</f>
        <v xml:space="preserve">  </v>
      </c>
      <c r="V115" s="91" t="str">
        <f>'A5'!K118</f>
        <v xml:space="preserve">  </v>
      </c>
      <c r="W115" s="91" t="str">
        <f>'A6'!K118</f>
        <v xml:space="preserve">  </v>
      </c>
      <c r="X115" s="91" t="str">
        <f>'A7'!K118</f>
        <v xml:space="preserve">  </v>
      </c>
      <c r="Y115" s="91" t="str">
        <f>'B1'!K118</f>
        <v xml:space="preserve">  </v>
      </c>
      <c r="Z115" s="91" t="str">
        <f>'B2'!K118</f>
        <v xml:space="preserve">  </v>
      </c>
      <c r="AA115" s="91" t="str">
        <f>'B3'!K118</f>
        <v xml:space="preserve">  </v>
      </c>
      <c r="AB115" s="91" t="str">
        <f>'C1'!K118</f>
        <v xml:space="preserve">  </v>
      </c>
      <c r="AC115" s="91" t="str">
        <f>'C2'!K118</f>
        <v xml:space="preserve">  </v>
      </c>
      <c r="AD115" s="91" t="str">
        <f>'C3'!K118</f>
        <v xml:space="preserve">  </v>
      </c>
      <c r="AE115" s="91" t="str">
        <f>'C4'!K118</f>
        <v xml:space="preserve">  </v>
      </c>
      <c r="AF115" s="101" t="str">
        <f t="shared" si="14"/>
        <v xml:space="preserve">  </v>
      </c>
      <c r="AG115" s="104" t="str">
        <f>IF('I NILAI SEKOLAH'!D114="","", 'I NILAI SEKOLAH'!D114)</f>
        <v/>
      </c>
      <c r="AH115" s="104" t="str">
        <f>IF('I NILAI SEKOLAH'!E114="","", 'I NILAI SEKOLAH'!E114)</f>
        <v/>
      </c>
      <c r="AI115" s="104" t="str">
        <f>IF('I NILAI SEKOLAH'!F114="","", 'I NILAI SEKOLAH'!F114)</f>
        <v/>
      </c>
      <c r="AJ115" s="104" t="str">
        <f>IF('I NILAI SEKOLAH'!G114="","", 'I NILAI SEKOLAH'!G114)</f>
        <v/>
      </c>
      <c r="AK115" s="104" t="str">
        <f>IF('I NILAI SEKOLAH'!H114="","", 'I NILAI SEKOLAH'!H114)</f>
        <v/>
      </c>
      <c r="AL115" s="104" t="str">
        <f>IF('I NILAI SEKOLAH'!I114="","", 'I NILAI SEKOLAH'!I114)</f>
        <v/>
      </c>
      <c r="AM115" s="104" t="str">
        <f>IF('I NILAI SEKOLAH'!J114="","", 'I NILAI SEKOLAH'!J114)</f>
        <v/>
      </c>
      <c r="AN115" s="104" t="str">
        <f>IF('I NILAI SEKOLAH'!K114="","", 'I NILAI SEKOLAH'!K114)</f>
        <v/>
      </c>
      <c r="AO115" s="104" t="str">
        <f>IF('I NILAI SEKOLAH'!L114="","", 'I NILAI SEKOLAH'!L114)</f>
        <v/>
      </c>
      <c r="AP115" s="104" t="str">
        <f>IF('I NILAI SEKOLAH'!M114="","", 'I NILAI SEKOLAH'!M114)</f>
        <v/>
      </c>
      <c r="AQ115" s="104" t="str">
        <f>IF('I NILAI SEKOLAH'!N114="","", 'I NILAI SEKOLAH'!N114)</f>
        <v/>
      </c>
      <c r="AR115" s="104" t="str">
        <f>IF('I NILAI SEKOLAH'!O114="","", 'I NILAI SEKOLAH'!O114)</f>
        <v/>
      </c>
      <c r="AS115" s="104" t="str">
        <f>IF('I NILAI SEKOLAH'!P114="","", 'I NILAI SEKOLAH'!P114)</f>
        <v/>
      </c>
      <c r="AT115" s="104" t="str">
        <f>IF('I NILAI SEKOLAH'!Q114="","", 'I NILAI SEKOLAH'!Q114)</f>
        <v/>
      </c>
      <c r="AU115" s="104" t="str">
        <f>IF('I NILAI SEKOLAH'!R114="","", 'I NILAI SEKOLAH'!R114)</f>
        <v/>
      </c>
      <c r="AV115" s="104" t="str">
        <f>IF('I NILAI SEKOLAH'!S114="","", 'I NILAI SEKOLAH'!S114)</f>
        <v/>
      </c>
      <c r="AW115" s="104" t="str">
        <f>IF('I NILAI SEKOLAH'!T114="","", 'I NILAI SEKOLAH'!T114)</f>
        <v/>
      </c>
      <c r="AX115" s="105" t="str">
        <f t="shared" si="16"/>
        <v xml:space="preserve">  </v>
      </c>
      <c r="AY115" s="66"/>
    </row>
    <row r="116" spans="1:51" ht="15.75" customHeight="1" x14ac:dyDescent="0.25">
      <c r="A116" s="90" t="str">
        <f>IF(BIODATA!A114="","", BIODATA!A114)</f>
        <v/>
      </c>
      <c r="B116" s="88" t="str">
        <f>IF(BIODATA!C114="","", BIODATA!C114)</f>
        <v/>
      </c>
      <c r="C116" s="88" t="str">
        <f>IF(BIODATA!D114="","", BIODATA!D114)</f>
        <v/>
      </c>
      <c r="D116" s="107" t="str">
        <f>IF(BIODATA!E114="","", BIODATA!E114)</f>
        <v/>
      </c>
      <c r="E116" s="88" t="str">
        <f>IF(BIODATA!H114="","", BIODATA!H114)</f>
        <v/>
      </c>
      <c r="F116" s="89" t="str">
        <f>IF('I NILAI UN'!E116="","",'I NILAI UN'!E116)</f>
        <v/>
      </c>
      <c r="G116" s="89" t="str">
        <f>IF('I NILAI UN'!F116="","",'I NILAI UN'!F116)</f>
        <v/>
      </c>
      <c r="H116" s="89" t="str">
        <f>IF('I NILAI UN'!G116="","",'I NILAI UN'!G116)</f>
        <v/>
      </c>
      <c r="I116" s="89" t="str">
        <f>IF('I NILAI UN'!H116="","",'I NILAI UN'!H116)</f>
        <v/>
      </c>
      <c r="J116" s="89">
        <f t="shared" si="13"/>
        <v>0</v>
      </c>
      <c r="K116" s="108" t="str">
        <f t="shared" si="15"/>
        <v/>
      </c>
      <c r="L116" s="108" t="str">
        <f t="shared" si="9"/>
        <v/>
      </c>
      <c r="M116" s="108" t="str">
        <f t="shared" si="10"/>
        <v/>
      </c>
      <c r="N116" s="108" t="str">
        <f t="shared" si="11"/>
        <v/>
      </c>
      <c r="O116" s="91" t="str">
        <f>Aa!K118</f>
        <v xml:space="preserve">  </v>
      </c>
      <c r="P116" s="91" t="str">
        <f>Ab!K119</f>
        <v xml:space="preserve">  </v>
      </c>
      <c r="Q116" s="91" t="str">
        <f>Ac!K119</f>
        <v xml:space="preserve">  </v>
      </c>
      <c r="R116" s="91" t="str">
        <f>Ad!K119</f>
        <v xml:space="preserve">  </v>
      </c>
      <c r="S116" s="91" t="str">
        <f>'A2'!K119</f>
        <v xml:space="preserve">  </v>
      </c>
      <c r="T116" s="91" t="str">
        <f>'A3'!K119</f>
        <v xml:space="preserve">  </v>
      </c>
      <c r="U116" s="91" t="str">
        <f>'A4'!K119</f>
        <v xml:space="preserve">  </v>
      </c>
      <c r="V116" s="91" t="str">
        <f>'A5'!K119</f>
        <v xml:space="preserve">  </v>
      </c>
      <c r="W116" s="91" t="str">
        <f>'A6'!K119</f>
        <v xml:space="preserve">  </v>
      </c>
      <c r="X116" s="91" t="str">
        <f>'A7'!K119</f>
        <v xml:space="preserve">  </v>
      </c>
      <c r="Y116" s="91" t="str">
        <f>'B1'!K119</f>
        <v xml:space="preserve">  </v>
      </c>
      <c r="Z116" s="91" t="str">
        <f>'B2'!K119</f>
        <v xml:space="preserve">  </v>
      </c>
      <c r="AA116" s="91" t="str">
        <f>'B3'!K119</f>
        <v xml:space="preserve">  </v>
      </c>
      <c r="AB116" s="91" t="str">
        <f>'C1'!K119</f>
        <v xml:space="preserve">  </v>
      </c>
      <c r="AC116" s="91" t="str">
        <f>'C2'!K119</f>
        <v xml:space="preserve">  </v>
      </c>
      <c r="AD116" s="91" t="str">
        <f>'C3'!K119</f>
        <v xml:space="preserve">  </v>
      </c>
      <c r="AE116" s="91" t="str">
        <f>'C4'!K119</f>
        <v xml:space="preserve">  </v>
      </c>
      <c r="AF116" s="101" t="str">
        <f t="shared" si="14"/>
        <v xml:space="preserve">  </v>
      </c>
      <c r="AG116" s="104" t="str">
        <f>IF('I NILAI SEKOLAH'!D115="","", 'I NILAI SEKOLAH'!D115)</f>
        <v/>
      </c>
      <c r="AH116" s="104" t="str">
        <f>IF('I NILAI SEKOLAH'!E115="","", 'I NILAI SEKOLAH'!E115)</f>
        <v/>
      </c>
      <c r="AI116" s="104" t="str">
        <f>IF('I NILAI SEKOLAH'!F115="","", 'I NILAI SEKOLAH'!F115)</f>
        <v/>
      </c>
      <c r="AJ116" s="104" t="str">
        <f>IF('I NILAI SEKOLAH'!G115="","", 'I NILAI SEKOLAH'!G115)</f>
        <v/>
      </c>
      <c r="AK116" s="104" t="str">
        <f>IF('I NILAI SEKOLAH'!H115="","", 'I NILAI SEKOLAH'!H115)</f>
        <v/>
      </c>
      <c r="AL116" s="104" t="str">
        <f>IF('I NILAI SEKOLAH'!I115="","", 'I NILAI SEKOLAH'!I115)</f>
        <v/>
      </c>
      <c r="AM116" s="104" t="str">
        <f>IF('I NILAI SEKOLAH'!J115="","", 'I NILAI SEKOLAH'!J115)</f>
        <v/>
      </c>
      <c r="AN116" s="104" t="str">
        <f>IF('I NILAI SEKOLAH'!K115="","", 'I NILAI SEKOLAH'!K115)</f>
        <v/>
      </c>
      <c r="AO116" s="104" t="str">
        <f>IF('I NILAI SEKOLAH'!L115="","", 'I NILAI SEKOLAH'!L115)</f>
        <v/>
      </c>
      <c r="AP116" s="104" t="str">
        <f>IF('I NILAI SEKOLAH'!M115="","", 'I NILAI SEKOLAH'!M115)</f>
        <v/>
      </c>
      <c r="AQ116" s="104" t="str">
        <f>IF('I NILAI SEKOLAH'!N115="","", 'I NILAI SEKOLAH'!N115)</f>
        <v/>
      </c>
      <c r="AR116" s="104" t="str">
        <f>IF('I NILAI SEKOLAH'!O115="","", 'I NILAI SEKOLAH'!O115)</f>
        <v/>
      </c>
      <c r="AS116" s="104" t="str">
        <f>IF('I NILAI SEKOLAH'!P115="","", 'I NILAI SEKOLAH'!P115)</f>
        <v/>
      </c>
      <c r="AT116" s="104" t="str">
        <f>IF('I NILAI SEKOLAH'!Q115="","", 'I NILAI SEKOLAH'!Q115)</f>
        <v/>
      </c>
      <c r="AU116" s="104" t="str">
        <f>IF('I NILAI SEKOLAH'!R115="","", 'I NILAI SEKOLAH'!R115)</f>
        <v/>
      </c>
      <c r="AV116" s="104" t="str">
        <f>IF('I NILAI SEKOLAH'!S115="","", 'I NILAI SEKOLAH'!S115)</f>
        <v/>
      </c>
      <c r="AW116" s="104" t="str">
        <f>IF('I NILAI SEKOLAH'!T115="","", 'I NILAI SEKOLAH'!T115)</f>
        <v/>
      </c>
      <c r="AX116" s="105" t="str">
        <f t="shared" si="16"/>
        <v xml:space="preserve">  </v>
      </c>
      <c r="AY116" s="66"/>
    </row>
    <row r="117" spans="1:51" ht="15.75" customHeight="1" x14ac:dyDescent="0.25">
      <c r="A117" s="90" t="str">
        <f>IF(BIODATA!A115="","", BIODATA!A115)</f>
        <v/>
      </c>
      <c r="B117" s="88" t="str">
        <f>IF(BIODATA!C115="","", BIODATA!C115)</f>
        <v/>
      </c>
      <c r="C117" s="88" t="str">
        <f>IF(BIODATA!D115="","", BIODATA!D115)</f>
        <v/>
      </c>
      <c r="D117" s="107" t="str">
        <f>IF(BIODATA!E115="","", BIODATA!E115)</f>
        <v/>
      </c>
      <c r="E117" s="88" t="str">
        <f>IF(BIODATA!H115="","", BIODATA!H115)</f>
        <v/>
      </c>
      <c r="F117" s="89" t="str">
        <f>IF('I NILAI UN'!E117="","",'I NILAI UN'!E117)</f>
        <v/>
      </c>
      <c r="G117" s="89" t="str">
        <f>IF('I NILAI UN'!F117="","",'I NILAI UN'!F117)</f>
        <v/>
      </c>
      <c r="H117" s="89" t="str">
        <f>IF('I NILAI UN'!G117="","",'I NILAI UN'!G117)</f>
        <v/>
      </c>
      <c r="I117" s="89" t="str">
        <f>IF('I NILAI UN'!H117="","",'I NILAI UN'!H117)</f>
        <v/>
      </c>
      <c r="J117" s="89">
        <f t="shared" si="13"/>
        <v>0</v>
      </c>
      <c r="K117" s="108" t="str">
        <f t="shared" si="15"/>
        <v/>
      </c>
      <c r="L117" s="108" t="str">
        <f t="shared" si="9"/>
        <v/>
      </c>
      <c r="M117" s="108" t="str">
        <f t="shared" si="10"/>
        <v/>
      </c>
      <c r="N117" s="108" t="str">
        <f t="shared" si="11"/>
        <v/>
      </c>
      <c r="O117" s="91" t="str">
        <f>Aa!K119</f>
        <v xml:space="preserve">  </v>
      </c>
      <c r="P117" s="91" t="str">
        <f>Ab!K120</f>
        <v xml:space="preserve">  </v>
      </c>
      <c r="Q117" s="91" t="str">
        <f>Ac!K120</f>
        <v xml:space="preserve">  </v>
      </c>
      <c r="R117" s="91" t="str">
        <f>Ad!K120</f>
        <v xml:space="preserve">  </v>
      </c>
      <c r="S117" s="91" t="str">
        <f>'A2'!K120</f>
        <v xml:space="preserve">  </v>
      </c>
      <c r="T117" s="91" t="str">
        <f>'A3'!K120</f>
        <v xml:space="preserve">  </v>
      </c>
      <c r="U117" s="91" t="str">
        <f>'A4'!K120</f>
        <v xml:space="preserve">  </v>
      </c>
      <c r="V117" s="91" t="str">
        <f>'A5'!K120</f>
        <v xml:space="preserve">  </v>
      </c>
      <c r="W117" s="91" t="str">
        <f>'A6'!K120</f>
        <v xml:space="preserve">  </v>
      </c>
      <c r="X117" s="91" t="str">
        <f>'A7'!K120</f>
        <v xml:space="preserve">  </v>
      </c>
      <c r="Y117" s="91" t="str">
        <f>'B1'!K120</f>
        <v xml:space="preserve">  </v>
      </c>
      <c r="Z117" s="91" t="str">
        <f>'B2'!K120</f>
        <v xml:space="preserve">  </v>
      </c>
      <c r="AA117" s="91" t="str">
        <f>'B3'!K120</f>
        <v xml:space="preserve">  </v>
      </c>
      <c r="AB117" s="91" t="str">
        <f>'C1'!K120</f>
        <v xml:space="preserve">  </v>
      </c>
      <c r="AC117" s="91" t="str">
        <f>'C2'!K120</f>
        <v xml:space="preserve">  </v>
      </c>
      <c r="AD117" s="91" t="str">
        <f>'C3'!K120</f>
        <v xml:space="preserve">  </v>
      </c>
      <c r="AE117" s="91" t="str">
        <f>'C4'!K120</f>
        <v xml:space="preserve">  </v>
      </c>
      <c r="AF117" s="101" t="str">
        <f t="shared" si="14"/>
        <v xml:space="preserve">  </v>
      </c>
      <c r="AG117" s="104" t="str">
        <f>IF('I NILAI SEKOLAH'!D116="","", 'I NILAI SEKOLAH'!D116)</f>
        <v/>
      </c>
      <c r="AH117" s="104" t="str">
        <f>IF('I NILAI SEKOLAH'!E116="","", 'I NILAI SEKOLAH'!E116)</f>
        <v/>
      </c>
      <c r="AI117" s="104" t="str">
        <f>IF('I NILAI SEKOLAH'!F116="","", 'I NILAI SEKOLAH'!F116)</f>
        <v/>
      </c>
      <c r="AJ117" s="104" t="str">
        <f>IF('I NILAI SEKOLAH'!G116="","", 'I NILAI SEKOLAH'!G116)</f>
        <v/>
      </c>
      <c r="AK117" s="104" t="str">
        <f>IF('I NILAI SEKOLAH'!H116="","", 'I NILAI SEKOLAH'!H116)</f>
        <v/>
      </c>
      <c r="AL117" s="104" t="str">
        <f>IF('I NILAI SEKOLAH'!I116="","", 'I NILAI SEKOLAH'!I116)</f>
        <v/>
      </c>
      <c r="AM117" s="104" t="str">
        <f>IF('I NILAI SEKOLAH'!J116="","", 'I NILAI SEKOLAH'!J116)</f>
        <v/>
      </c>
      <c r="AN117" s="104" t="str">
        <f>IF('I NILAI SEKOLAH'!K116="","", 'I NILAI SEKOLAH'!K116)</f>
        <v/>
      </c>
      <c r="AO117" s="104" t="str">
        <f>IF('I NILAI SEKOLAH'!L116="","", 'I NILAI SEKOLAH'!L116)</f>
        <v/>
      </c>
      <c r="AP117" s="104" t="str">
        <f>IF('I NILAI SEKOLAH'!M116="","", 'I NILAI SEKOLAH'!M116)</f>
        <v/>
      </c>
      <c r="AQ117" s="104" t="str">
        <f>IF('I NILAI SEKOLAH'!N116="","", 'I NILAI SEKOLAH'!N116)</f>
        <v/>
      </c>
      <c r="AR117" s="104" t="str">
        <f>IF('I NILAI SEKOLAH'!O116="","", 'I NILAI SEKOLAH'!O116)</f>
        <v/>
      </c>
      <c r="AS117" s="104" t="str">
        <f>IF('I NILAI SEKOLAH'!P116="","", 'I NILAI SEKOLAH'!P116)</f>
        <v/>
      </c>
      <c r="AT117" s="104" t="str">
        <f>IF('I NILAI SEKOLAH'!Q116="","", 'I NILAI SEKOLAH'!Q116)</f>
        <v/>
      </c>
      <c r="AU117" s="104" t="str">
        <f>IF('I NILAI SEKOLAH'!R116="","", 'I NILAI SEKOLAH'!R116)</f>
        <v/>
      </c>
      <c r="AV117" s="104" t="str">
        <f>IF('I NILAI SEKOLAH'!S116="","", 'I NILAI SEKOLAH'!S116)</f>
        <v/>
      </c>
      <c r="AW117" s="104" t="str">
        <f>IF('I NILAI SEKOLAH'!T116="","", 'I NILAI SEKOLAH'!T116)</f>
        <v/>
      </c>
      <c r="AX117" s="105" t="str">
        <f t="shared" si="16"/>
        <v xml:space="preserve">  </v>
      </c>
      <c r="AY117" s="66"/>
    </row>
    <row r="118" spans="1:51" ht="15.75" customHeight="1" x14ac:dyDescent="0.25">
      <c r="A118" s="90" t="str">
        <f>IF(BIODATA!A116="","", BIODATA!A116)</f>
        <v/>
      </c>
      <c r="B118" s="88" t="str">
        <f>IF(BIODATA!C116="","", BIODATA!C116)</f>
        <v/>
      </c>
      <c r="C118" s="88" t="str">
        <f>IF(BIODATA!D116="","", BIODATA!D116)</f>
        <v/>
      </c>
      <c r="D118" s="107" t="str">
        <f>IF(BIODATA!E116="","", BIODATA!E116)</f>
        <v/>
      </c>
      <c r="E118" s="88" t="str">
        <f>IF(BIODATA!H116="","", BIODATA!H116)</f>
        <v/>
      </c>
      <c r="F118" s="89" t="str">
        <f>IF('I NILAI UN'!E118="","",'I NILAI UN'!E118)</f>
        <v/>
      </c>
      <c r="G118" s="89" t="str">
        <f>IF('I NILAI UN'!F118="","",'I NILAI UN'!F118)</f>
        <v/>
      </c>
      <c r="H118" s="89" t="str">
        <f>IF('I NILAI UN'!G118="","",'I NILAI UN'!G118)</f>
        <v/>
      </c>
      <c r="I118" s="89" t="str">
        <f>IF('I NILAI UN'!H118="","",'I NILAI UN'!H118)</f>
        <v/>
      </c>
      <c r="J118" s="89">
        <f t="shared" si="13"/>
        <v>0</v>
      </c>
      <c r="K118" s="108" t="str">
        <f t="shared" si="15"/>
        <v/>
      </c>
      <c r="L118" s="108" t="str">
        <f t="shared" si="9"/>
        <v/>
      </c>
      <c r="M118" s="108" t="str">
        <f t="shared" si="10"/>
        <v/>
      </c>
      <c r="N118" s="108" t="str">
        <f t="shared" si="11"/>
        <v/>
      </c>
      <c r="O118" s="91" t="str">
        <f>Aa!K120</f>
        <v xml:space="preserve">  </v>
      </c>
      <c r="P118" s="91" t="str">
        <f>Ab!K121</f>
        <v xml:space="preserve">  </v>
      </c>
      <c r="Q118" s="91" t="str">
        <f>Ac!K121</f>
        <v xml:space="preserve">  </v>
      </c>
      <c r="R118" s="91" t="str">
        <f>Ad!K121</f>
        <v xml:space="preserve">  </v>
      </c>
      <c r="S118" s="91" t="str">
        <f>'A2'!K121</f>
        <v xml:space="preserve">  </v>
      </c>
      <c r="T118" s="91" t="str">
        <f>'A3'!K121</f>
        <v xml:space="preserve">  </v>
      </c>
      <c r="U118" s="91" t="str">
        <f>'A4'!K121</f>
        <v xml:space="preserve">  </v>
      </c>
      <c r="V118" s="91" t="str">
        <f>'A5'!K121</f>
        <v xml:space="preserve">  </v>
      </c>
      <c r="W118" s="91" t="str">
        <f>'A6'!K121</f>
        <v xml:space="preserve">  </v>
      </c>
      <c r="X118" s="91" t="str">
        <f>'A7'!K121</f>
        <v xml:space="preserve">  </v>
      </c>
      <c r="Y118" s="91" t="str">
        <f>'B1'!K121</f>
        <v xml:space="preserve">  </v>
      </c>
      <c r="Z118" s="91" t="str">
        <f>'B2'!K121</f>
        <v xml:space="preserve">  </v>
      </c>
      <c r="AA118" s="91" t="str">
        <f>'B3'!K121</f>
        <v xml:space="preserve">  </v>
      </c>
      <c r="AB118" s="91" t="str">
        <f>'C1'!K121</f>
        <v xml:space="preserve">  </v>
      </c>
      <c r="AC118" s="91" t="str">
        <f>'C2'!K121</f>
        <v xml:space="preserve">  </v>
      </c>
      <c r="AD118" s="91" t="str">
        <f>'C3'!K121</f>
        <v xml:space="preserve">  </v>
      </c>
      <c r="AE118" s="91" t="str">
        <f>'C4'!K121</f>
        <v xml:space="preserve">  </v>
      </c>
      <c r="AF118" s="101" t="str">
        <f t="shared" si="14"/>
        <v xml:space="preserve">  </v>
      </c>
      <c r="AG118" s="104" t="str">
        <f>IF('I NILAI SEKOLAH'!D117="","", 'I NILAI SEKOLAH'!D117)</f>
        <v/>
      </c>
      <c r="AH118" s="104" t="str">
        <f>IF('I NILAI SEKOLAH'!E117="","", 'I NILAI SEKOLAH'!E117)</f>
        <v/>
      </c>
      <c r="AI118" s="104" t="str">
        <f>IF('I NILAI SEKOLAH'!F117="","", 'I NILAI SEKOLAH'!F117)</f>
        <v/>
      </c>
      <c r="AJ118" s="104" t="str">
        <f>IF('I NILAI SEKOLAH'!G117="","", 'I NILAI SEKOLAH'!G117)</f>
        <v/>
      </c>
      <c r="AK118" s="104" t="str">
        <f>IF('I NILAI SEKOLAH'!H117="","", 'I NILAI SEKOLAH'!H117)</f>
        <v/>
      </c>
      <c r="AL118" s="104" t="str">
        <f>IF('I NILAI SEKOLAH'!I117="","", 'I NILAI SEKOLAH'!I117)</f>
        <v/>
      </c>
      <c r="AM118" s="104" t="str">
        <f>IF('I NILAI SEKOLAH'!J117="","", 'I NILAI SEKOLAH'!J117)</f>
        <v/>
      </c>
      <c r="AN118" s="104" t="str">
        <f>IF('I NILAI SEKOLAH'!K117="","", 'I NILAI SEKOLAH'!K117)</f>
        <v/>
      </c>
      <c r="AO118" s="104" t="str">
        <f>IF('I NILAI SEKOLAH'!L117="","", 'I NILAI SEKOLAH'!L117)</f>
        <v/>
      </c>
      <c r="AP118" s="104" t="str">
        <f>IF('I NILAI SEKOLAH'!M117="","", 'I NILAI SEKOLAH'!M117)</f>
        <v/>
      </c>
      <c r="AQ118" s="104" t="str">
        <f>IF('I NILAI SEKOLAH'!N117="","", 'I NILAI SEKOLAH'!N117)</f>
        <v/>
      </c>
      <c r="AR118" s="104" t="str">
        <f>IF('I NILAI SEKOLAH'!O117="","", 'I NILAI SEKOLAH'!O117)</f>
        <v/>
      </c>
      <c r="AS118" s="104" t="str">
        <f>IF('I NILAI SEKOLAH'!P117="","", 'I NILAI SEKOLAH'!P117)</f>
        <v/>
      </c>
      <c r="AT118" s="104" t="str">
        <f>IF('I NILAI SEKOLAH'!Q117="","", 'I NILAI SEKOLAH'!Q117)</f>
        <v/>
      </c>
      <c r="AU118" s="104" t="str">
        <f>IF('I NILAI SEKOLAH'!R117="","", 'I NILAI SEKOLAH'!R117)</f>
        <v/>
      </c>
      <c r="AV118" s="104" t="str">
        <f>IF('I NILAI SEKOLAH'!S117="","", 'I NILAI SEKOLAH'!S117)</f>
        <v/>
      </c>
      <c r="AW118" s="104" t="str">
        <f>IF('I NILAI SEKOLAH'!T117="","", 'I NILAI SEKOLAH'!T117)</f>
        <v/>
      </c>
      <c r="AX118" s="105" t="str">
        <f t="shared" si="16"/>
        <v xml:space="preserve">  </v>
      </c>
      <c r="AY118" s="66"/>
    </row>
    <row r="119" spans="1:51" ht="15.75" customHeight="1" x14ac:dyDescent="0.25">
      <c r="A119" s="90" t="str">
        <f>IF(BIODATA!A117="","", BIODATA!A117)</f>
        <v/>
      </c>
      <c r="B119" s="88" t="str">
        <f>IF(BIODATA!C117="","", BIODATA!C117)</f>
        <v/>
      </c>
      <c r="C119" s="88" t="str">
        <f>IF(BIODATA!D117="","", BIODATA!D117)</f>
        <v/>
      </c>
      <c r="D119" s="107" t="str">
        <f>IF(BIODATA!E117="","", BIODATA!E117)</f>
        <v/>
      </c>
      <c r="E119" s="88" t="str">
        <f>IF(BIODATA!H117="","", BIODATA!H117)</f>
        <v/>
      </c>
      <c r="F119" s="89" t="str">
        <f>IF('I NILAI UN'!E119="","",'I NILAI UN'!E119)</f>
        <v/>
      </c>
      <c r="G119" s="89" t="str">
        <f>IF('I NILAI UN'!F119="","",'I NILAI UN'!F119)</f>
        <v/>
      </c>
      <c r="H119" s="89" t="str">
        <f>IF('I NILAI UN'!G119="","",'I NILAI UN'!G119)</f>
        <v/>
      </c>
      <c r="I119" s="89" t="str">
        <f>IF('I NILAI UN'!H119="","",'I NILAI UN'!H119)</f>
        <v/>
      </c>
      <c r="J119" s="89">
        <f t="shared" si="13"/>
        <v>0</v>
      </c>
      <c r="K119" s="108" t="str">
        <f t="shared" si="15"/>
        <v/>
      </c>
      <c r="L119" s="108" t="str">
        <f t="shared" si="9"/>
        <v/>
      </c>
      <c r="M119" s="108" t="str">
        <f t="shared" si="10"/>
        <v/>
      </c>
      <c r="N119" s="108" t="str">
        <f t="shared" si="11"/>
        <v/>
      </c>
      <c r="O119" s="91" t="str">
        <f>Aa!K121</f>
        <v xml:space="preserve">  </v>
      </c>
      <c r="P119" s="91" t="str">
        <f>Ab!K122</f>
        <v xml:space="preserve">  </v>
      </c>
      <c r="Q119" s="91" t="str">
        <f>Ac!K122</f>
        <v xml:space="preserve">  </v>
      </c>
      <c r="R119" s="91" t="str">
        <f>Ad!K122</f>
        <v xml:space="preserve">  </v>
      </c>
      <c r="S119" s="91" t="str">
        <f>'A2'!K122</f>
        <v xml:space="preserve">  </v>
      </c>
      <c r="T119" s="91" t="str">
        <f>'A3'!K122</f>
        <v xml:space="preserve">  </v>
      </c>
      <c r="U119" s="91" t="str">
        <f>'A4'!K122</f>
        <v xml:space="preserve">  </v>
      </c>
      <c r="V119" s="91" t="str">
        <f>'A5'!K122</f>
        <v xml:space="preserve">  </v>
      </c>
      <c r="W119" s="91" t="str">
        <f>'A6'!K122</f>
        <v xml:space="preserve">  </v>
      </c>
      <c r="X119" s="91" t="str">
        <f>'A7'!K122</f>
        <v xml:space="preserve">  </v>
      </c>
      <c r="Y119" s="91" t="str">
        <f>'B1'!K122</f>
        <v xml:space="preserve">  </v>
      </c>
      <c r="Z119" s="91" t="str">
        <f>'B2'!K122</f>
        <v xml:space="preserve">  </v>
      </c>
      <c r="AA119" s="91" t="str">
        <f>'B3'!K122</f>
        <v xml:space="preserve">  </v>
      </c>
      <c r="AB119" s="91" t="str">
        <f>'C1'!K122</f>
        <v xml:space="preserve">  </v>
      </c>
      <c r="AC119" s="91" t="str">
        <f>'C2'!K122</f>
        <v xml:space="preserve">  </v>
      </c>
      <c r="AD119" s="91" t="str">
        <f>'C3'!K122</f>
        <v xml:space="preserve">  </v>
      </c>
      <c r="AE119" s="91" t="str">
        <f>'C4'!K122</f>
        <v xml:space="preserve">  </v>
      </c>
      <c r="AF119" s="101" t="str">
        <f t="shared" si="14"/>
        <v xml:space="preserve">  </v>
      </c>
      <c r="AG119" s="104" t="str">
        <f>IF('I NILAI SEKOLAH'!D118="","", 'I NILAI SEKOLAH'!D118)</f>
        <v/>
      </c>
      <c r="AH119" s="104" t="str">
        <f>IF('I NILAI SEKOLAH'!E118="","", 'I NILAI SEKOLAH'!E118)</f>
        <v/>
      </c>
      <c r="AI119" s="104" t="str">
        <f>IF('I NILAI SEKOLAH'!F118="","", 'I NILAI SEKOLAH'!F118)</f>
        <v/>
      </c>
      <c r="AJ119" s="104" t="str">
        <f>IF('I NILAI SEKOLAH'!G118="","", 'I NILAI SEKOLAH'!G118)</f>
        <v/>
      </c>
      <c r="AK119" s="104" t="str">
        <f>IF('I NILAI SEKOLAH'!H118="","", 'I NILAI SEKOLAH'!H118)</f>
        <v/>
      </c>
      <c r="AL119" s="104" t="str">
        <f>IF('I NILAI SEKOLAH'!I118="","", 'I NILAI SEKOLAH'!I118)</f>
        <v/>
      </c>
      <c r="AM119" s="104" t="str">
        <f>IF('I NILAI SEKOLAH'!J118="","", 'I NILAI SEKOLAH'!J118)</f>
        <v/>
      </c>
      <c r="AN119" s="104" t="str">
        <f>IF('I NILAI SEKOLAH'!K118="","", 'I NILAI SEKOLAH'!K118)</f>
        <v/>
      </c>
      <c r="AO119" s="104" t="str">
        <f>IF('I NILAI SEKOLAH'!L118="","", 'I NILAI SEKOLAH'!L118)</f>
        <v/>
      </c>
      <c r="AP119" s="104" t="str">
        <f>IF('I NILAI SEKOLAH'!M118="","", 'I NILAI SEKOLAH'!M118)</f>
        <v/>
      </c>
      <c r="AQ119" s="104" t="str">
        <f>IF('I NILAI SEKOLAH'!N118="","", 'I NILAI SEKOLAH'!N118)</f>
        <v/>
      </c>
      <c r="AR119" s="104" t="str">
        <f>IF('I NILAI SEKOLAH'!O118="","", 'I NILAI SEKOLAH'!O118)</f>
        <v/>
      </c>
      <c r="AS119" s="104" t="str">
        <f>IF('I NILAI SEKOLAH'!P118="","", 'I NILAI SEKOLAH'!P118)</f>
        <v/>
      </c>
      <c r="AT119" s="104" t="str">
        <f>IF('I NILAI SEKOLAH'!Q118="","", 'I NILAI SEKOLAH'!Q118)</f>
        <v/>
      </c>
      <c r="AU119" s="104" t="str">
        <f>IF('I NILAI SEKOLAH'!R118="","", 'I NILAI SEKOLAH'!R118)</f>
        <v/>
      </c>
      <c r="AV119" s="104" t="str">
        <f>IF('I NILAI SEKOLAH'!S118="","", 'I NILAI SEKOLAH'!S118)</f>
        <v/>
      </c>
      <c r="AW119" s="104" t="str">
        <f>IF('I NILAI SEKOLAH'!T118="","", 'I NILAI SEKOLAH'!T118)</f>
        <v/>
      </c>
      <c r="AX119" s="105" t="str">
        <f t="shared" si="16"/>
        <v xml:space="preserve">  </v>
      </c>
      <c r="AY119" s="66"/>
    </row>
    <row r="120" spans="1:51" ht="15.75" customHeight="1" x14ac:dyDescent="0.25">
      <c r="A120" s="90" t="str">
        <f>IF(BIODATA!A118="","", BIODATA!A118)</f>
        <v/>
      </c>
      <c r="B120" s="88" t="str">
        <f>IF(BIODATA!C118="","", BIODATA!C118)</f>
        <v/>
      </c>
      <c r="C120" s="88" t="str">
        <f>IF(BIODATA!D118="","", BIODATA!D118)</f>
        <v/>
      </c>
      <c r="D120" s="107" t="str">
        <f>IF(BIODATA!E118="","", BIODATA!E118)</f>
        <v/>
      </c>
      <c r="E120" s="88" t="str">
        <f>IF(BIODATA!H118="","", BIODATA!H118)</f>
        <v/>
      </c>
      <c r="F120" s="89" t="str">
        <f>IF('I NILAI UN'!E120="","",'I NILAI UN'!E120)</f>
        <v/>
      </c>
      <c r="G120" s="89" t="str">
        <f>IF('I NILAI UN'!F120="","",'I NILAI UN'!F120)</f>
        <v/>
      </c>
      <c r="H120" s="89" t="str">
        <f>IF('I NILAI UN'!G120="","",'I NILAI UN'!G120)</f>
        <v/>
      </c>
      <c r="I120" s="89" t="str">
        <f>IF('I NILAI UN'!H120="","",'I NILAI UN'!H120)</f>
        <v/>
      </c>
      <c r="J120" s="89">
        <f t="shared" si="13"/>
        <v>0</v>
      </c>
      <c r="K120" s="108" t="str">
        <f t="shared" si="15"/>
        <v/>
      </c>
      <c r="L120" s="108" t="str">
        <f t="shared" si="9"/>
        <v/>
      </c>
      <c r="M120" s="108" t="str">
        <f t="shared" si="10"/>
        <v/>
      </c>
      <c r="N120" s="108" t="str">
        <f t="shared" si="11"/>
        <v/>
      </c>
      <c r="O120" s="91" t="str">
        <f>Aa!K122</f>
        <v xml:space="preserve">  </v>
      </c>
      <c r="P120" s="91" t="str">
        <f>Ab!K123</f>
        <v xml:space="preserve">  </v>
      </c>
      <c r="Q120" s="91" t="str">
        <f>Ac!K123</f>
        <v xml:space="preserve">  </v>
      </c>
      <c r="R120" s="91" t="str">
        <f>Ad!K123</f>
        <v xml:space="preserve">  </v>
      </c>
      <c r="S120" s="91" t="str">
        <f>'A2'!K123</f>
        <v xml:space="preserve">  </v>
      </c>
      <c r="T120" s="91" t="str">
        <f>'A3'!K123</f>
        <v xml:space="preserve">  </v>
      </c>
      <c r="U120" s="91" t="str">
        <f>'A4'!K123</f>
        <v xml:space="preserve">  </v>
      </c>
      <c r="V120" s="91" t="str">
        <f>'A5'!K123</f>
        <v xml:space="preserve">  </v>
      </c>
      <c r="W120" s="91" t="str">
        <f>'A6'!K123</f>
        <v xml:space="preserve">  </v>
      </c>
      <c r="X120" s="91" t="str">
        <f>'A7'!K123</f>
        <v xml:space="preserve">  </v>
      </c>
      <c r="Y120" s="91" t="str">
        <f>'B1'!K123</f>
        <v xml:space="preserve">  </v>
      </c>
      <c r="Z120" s="91" t="str">
        <f>'B2'!K123</f>
        <v xml:space="preserve">  </v>
      </c>
      <c r="AA120" s="91" t="str">
        <f>'B3'!K123</f>
        <v xml:space="preserve">  </v>
      </c>
      <c r="AB120" s="91" t="str">
        <f>'C1'!K123</f>
        <v xml:space="preserve">  </v>
      </c>
      <c r="AC120" s="91" t="str">
        <f>'C2'!K123</f>
        <v xml:space="preserve">  </v>
      </c>
      <c r="AD120" s="91" t="str">
        <f>'C3'!K123</f>
        <v xml:space="preserve">  </v>
      </c>
      <c r="AE120" s="91" t="str">
        <f>'C4'!K123</f>
        <v xml:space="preserve">  </v>
      </c>
      <c r="AF120" s="101" t="str">
        <f t="shared" si="14"/>
        <v xml:space="preserve">  </v>
      </c>
      <c r="AG120" s="104" t="str">
        <f>IF('I NILAI SEKOLAH'!D119="","", 'I NILAI SEKOLAH'!D119)</f>
        <v/>
      </c>
      <c r="AH120" s="104" t="str">
        <f>IF('I NILAI SEKOLAH'!E119="","", 'I NILAI SEKOLAH'!E119)</f>
        <v/>
      </c>
      <c r="AI120" s="104" t="str">
        <f>IF('I NILAI SEKOLAH'!F119="","", 'I NILAI SEKOLAH'!F119)</f>
        <v/>
      </c>
      <c r="AJ120" s="104" t="str">
        <f>IF('I NILAI SEKOLAH'!G119="","", 'I NILAI SEKOLAH'!G119)</f>
        <v/>
      </c>
      <c r="AK120" s="104" t="str">
        <f>IF('I NILAI SEKOLAH'!H119="","", 'I NILAI SEKOLAH'!H119)</f>
        <v/>
      </c>
      <c r="AL120" s="104" t="str">
        <f>IF('I NILAI SEKOLAH'!I119="","", 'I NILAI SEKOLAH'!I119)</f>
        <v/>
      </c>
      <c r="AM120" s="104" t="str">
        <f>IF('I NILAI SEKOLAH'!J119="","", 'I NILAI SEKOLAH'!J119)</f>
        <v/>
      </c>
      <c r="AN120" s="104" t="str">
        <f>IF('I NILAI SEKOLAH'!K119="","", 'I NILAI SEKOLAH'!K119)</f>
        <v/>
      </c>
      <c r="AO120" s="104" t="str">
        <f>IF('I NILAI SEKOLAH'!L119="","", 'I NILAI SEKOLAH'!L119)</f>
        <v/>
      </c>
      <c r="AP120" s="104" t="str">
        <f>IF('I NILAI SEKOLAH'!M119="","", 'I NILAI SEKOLAH'!M119)</f>
        <v/>
      </c>
      <c r="AQ120" s="104" t="str">
        <f>IF('I NILAI SEKOLAH'!N119="","", 'I NILAI SEKOLAH'!N119)</f>
        <v/>
      </c>
      <c r="AR120" s="104" t="str">
        <f>IF('I NILAI SEKOLAH'!O119="","", 'I NILAI SEKOLAH'!O119)</f>
        <v/>
      </c>
      <c r="AS120" s="104" t="str">
        <f>IF('I NILAI SEKOLAH'!P119="","", 'I NILAI SEKOLAH'!P119)</f>
        <v/>
      </c>
      <c r="AT120" s="104" t="str">
        <f>IF('I NILAI SEKOLAH'!Q119="","", 'I NILAI SEKOLAH'!Q119)</f>
        <v/>
      </c>
      <c r="AU120" s="104" t="str">
        <f>IF('I NILAI SEKOLAH'!R119="","", 'I NILAI SEKOLAH'!R119)</f>
        <v/>
      </c>
      <c r="AV120" s="104" t="str">
        <f>IF('I NILAI SEKOLAH'!S119="","", 'I NILAI SEKOLAH'!S119)</f>
        <v/>
      </c>
      <c r="AW120" s="104" t="str">
        <f>IF('I NILAI SEKOLAH'!T119="","", 'I NILAI SEKOLAH'!T119)</f>
        <v/>
      </c>
      <c r="AX120" s="105" t="str">
        <f t="shared" si="16"/>
        <v xml:space="preserve">  </v>
      </c>
      <c r="AY120" s="66"/>
    </row>
    <row r="121" spans="1:51" ht="15.75" customHeight="1" x14ac:dyDescent="0.25">
      <c r="A121" s="90" t="str">
        <f>IF(BIODATA!A119="","", BIODATA!A119)</f>
        <v/>
      </c>
      <c r="B121" s="88" t="str">
        <f>IF(BIODATA!C119="","", BIODATA!C119)</f>
        <v/>
      </c>
      <c r="C121" s="88" t="str">
        <f>IF(BIODATA!D119="","", BIODATA!D119)</f>
        <v/>
      </c>
      <c r="D121" s="107" t="str">
        <f>IF(BIODATA!E119="","", BIODATA!E119)</f>
        <v/>
      </c>
      <c r="E121" s="88" t="str">
        <f>IF(BIODATA!H119="","", BIODATA!H119)</f>
        <v/>
      </c>
      <c r="F121" s="89" t="str">
        <f>IF('I NILAI UN'!E121="","",'I NILAI UN'!E121)</f>
        <v/>
      </c>
      <c r="G121" s="89" t="str">
        <f>IF('I NILAI UN'!F121="","",'I NILAI UN'!F121)</f>
        <v/>
      </c>
      <c r="H121" s="89" t="str">
        <f>IF('I NILAI UN'!G121="","",'I NILAI UN'!G121)</f>
        <v/>
      </c>
      <c r="I121" s="89" t="str">
        <f>IF('I NILAI UN'!H121="","",'I NILAI UN'!H121)</f>
        <v/>
      </c>
      <c r="J121" s="89">
        <f t="shared" si="13"/>
        <v>0</v>
      </c>
      <c r="K121" s="108" t="str">
        <f t="shared" si="15"/>
        <v/>
      </c>
      <c r="L121" s="108" t="str">
        <f t="shared" si="9"/>
        <v/>
      </c>
      <c r="M121" s="108" t="str">
        <f t="shared" si="10"/>
        <v/>
      </c>
      <c r="N121" s="108" t="str">
        <f t="shared" si="11"/>
        <v/>
      </c>
      <c r="O121" s="91" t="str">
        <f>Aa!K123</f>
        <v xml:space="preserve">  </v>
      </c>
      <c r="P121" s="91" t="str">
        <f>Ab!K124</f>
        <v xml:space="preserve">  </v>
      </c>
      <c r="Q121" s="91" t="str">
        <f>Ac!K124</f>
        <v xml:space="preserve">  </v>
      </c>
      <c r="R121" s="91" t="str">
        <f>Ad!K124</f>
        <v xml:space="preserve">  </v>
      </c>
      <c r="S121" s="91" t="str">
        <f>'A2'!K124</f>
        <v xml:space="preserve">  </v>
      </c>
      <c r="T121" s="91" t="str">
        <f>'A3'!K124</f>
        <v xml:space="preserve">  </v>
      </c>
      <c r="U121" s="91" t="str">
        <f>'A4'!K124</f>
        <v xml:space="preserve">  </v>
      </c>
      <c r="V121" s="91" t="str">
        <f>'A5'!K124</f>
        <v xml:space="preserve">  </v>
      </c>
      <c r="W121" s="91" t="str">
        <f>'A6'!K124</f>
        <v xml:space="preserve">  </v>
      </c>
      <c r="X121" s="91" t="str">
        <f>'A7'!K124</f>
        <v xml:space="preserve">  </v>
      </c>
      <c r="Y121" s="91" t="str">
        <f>'B1'!K124</f>
        <v xml:space="preserve">  </v>
      </c>
      <c r="Z121" s="91" t="str">
        <f>'B2'!K124</f>
        <v xml:space="preserve">  </v>
      </c>
      <c r="AA121" s="91" t="str">
        <f>'B3'!K124</f>
        <v xml:space="preserve">  </v>
      </c>
      <c r="AB121" s="91" t="str">
        <f>'C1'!K124</f>
        <v xml:space="preserve">  </v>
      </c>
      <c r="AC121" s="91" t="str">
        <f>'C2'!K124</f>
        <v xml:space="preserve">  </v>
      </c>
      <c r="AD121" s="91" t="str">
        <f>'C3'!K124</f>
        <v xml:space="preserve">  </v>
      </c>
      <c r="AE121" s="91" t="str">
        <f>'C4'!K124</f>
        <v xml:space="preserve">  </v>
      </c>
      <c r="AF121" s="101" t="str">
        <f t="shared" si="14"/>
        <v xml:space="preserve">  </v>
      </c>
      <c r="AG121" s="104" t="str">
        <f>IF('I NILAI SEKOLAH'!D120="","", 'I NILAI SEKOLAH'!D120)</f>
        <v/>
      </c>
      <c r="AH121" s="104" t="str">
        <f>IF('I NILAI SEKOLAH'!E120="","", 'I NILAI SEKOLAH'!E120)</f>
        <v/>
      </c>
      <c r="AI121" s="104" t="str">
        <f>IF('I NILAI SEKOLAH'!F120="","", 'I NILAI SEKOLAH'!F120)</f>
        <v/>
      </c>
      <c r="AJ121" s="104" t="str">
        <f>IF('I NILAI SEKOLAH'!G120="","", 'I NILAI SEKOLAH'!G120)</f>
        <v/>
      </c>
      <c r="AK121" s="104" t="str">
        <f>IF('I NILAI SEKOLAH'!H120="","", 'I NILAI SEKOLAH'!H120)</f>
        <v/>
      </c>
      <c r="AL121" s="104" t="str">
        <f>IF('I NILAI SEKOLAH'!I120="","", 'I NILAI SEKOLAH'!I120)</f>
        <v/>
      </c>
      <c r="AM121" s="104" t="str">
        <f>IF('I NILAI SEKOLAH'!J120="","", 'I NILAI SEKOLAH'!J120)</f>
        <v/>
      </c>
      <c r="AN121" s="104" t="str">
        <f>IF('I NILAI SEKOLAH'!K120="","", 'I NILAI SEKOLAH'!K120)</f>
        <v/>
      </c>
      <c r="AO121" s="104" t="str">
        <f>IF('I NILAI SEKOLAH'!L120="","", 'I NILAI SEKOLAH'!L120)</f>
        <v/>
      </c>
      <c r="AP121" s="104" t="str">
        <f>IF('I NILAI SEKOLAH'!M120="","", 'I NILAI SEKOLAH'!M120)</f>
        <v/>
      </c>
      <c r="AQ121" s="104" t="str">
        <f>IF('I NILAI SEKOLAH'!N120="","", 'I NILAI SEKOLAH'!N120)</f>
        <v/>
      </c>
      <c r="AR121" s="104" t="str">
        <f>IF('I NILAI SEKOLAH'!O120="","", 'I NILAI SEKOLAH'!O120)</f>
        <v/>
      </c>
      <c r="AS121" s="104" t="str">
        <f>IF('I NILAI SEKOLAH'!P120="","", 'I NILAI SEKOLAH'!P120)</f>
        <v/>
      </c>
      <c r="AT121" s="104" t="str">
        <f>IF('I NILAI SEKOLAH'!Q120="","", 'I NILAI SEKOLAH'!Q120)</f>
        <v/>
      </c>
      <c r="AU121" s="104" t="str">
        <f>IF('I NILAI SEKOLAH'!R120="","", 'I NILAI SEKOLAH'!R120)</f>
        <v/>
      </c>
      <c r="AV121" s="104" t="str">
        <f>IF('I NILAI SEKOLAH'!S120="","", 'I NILAI SEKOLAH'!S120)</f>
        <v/>
      </c>
      <c r="AW121" s="104" t="str">
        <f>IF('I NILAI SEKOLAH'!T120="","", 'I NILAI SEKOLAH'!T120)</f>
        <v/>
      </c>
      <c r="AX121" s="105" t="str">
        <f t="shared" si="16"/>
        <v xml:space="preserve">  </v>
      </c>
      <c r="AY121" s="66"/>
    </row>
    <row r="122" spans="1:51" ht="15.75" customHeight="1" x14ac:dyDescent="0.25">
      <c r="A122" s="90" t="str">
        <f>IF(BIODATA!A120="","", BIODATA!A120)</f>
        <v/>
      </c>
      <c r="B122" s="88" t="str">
        <f>IF(BIODATA!C120="","", BIODATA!C120)</f>
        <v/>
      </c>
      <c r="C122" s="88" t="str">
        <f>IF(BIODATA!D120="","", BIODATA!D120)</f>
        <v/>
      </c>
      <c r="D122" s="107" t="str">
        <f>IF(BIODATA!E120="","", BIODATA!E120)</f>
        <v/>
      </c>
      <c r="E122" s="88" t="str">
        <f>IF(BIODATA!H120="","", BIODATA!H120)</f>
        <v/>
      </c>
      <c r="F122" s="89" t="str">
        <f>IF('I NILAI UN'!E122="","",'I NILAI UN'!E122)</f>
        <v/>
      </c>
      <c r="G122" s="89" t="str">
        <f>IF('I NILAI UN'!F122="","",'I NILAI UN'!F122)</f>
        <v/>
      </c>
      <c r="H122" s="89" t="str">
        <f>IF('I NILAI UN'!G122="","",'I NILAI UN'!G122)</f>
        <v/>
      </c>
      <c r="I122" s="89" t="str">
        <f>IF('I NILAI UN'!H122="","",'I NILAI UN'!H122)</f>
        <v/>
      </c>
      <c r="J122" s="89">
        <f t="shared" si="13"/>
        <v>0</v>
      </c>
      <c r="K122" s="108" t="str">
        <f t="shared" si="15"/>
        <v/>
      </c>
      <c r="L122" s="108" t="str">
        <f t="shared" si="9"/>
        <v/>
      </c>
      <c r="M122" s="108" t="str">
        <f t="shared" si="10"/>
        <v/>
      </c>
      <c r="N122" s="108" t="str">
        <f t="shared" si="11"/>
        <v/>
      </c>
      <c r="O122" s="91" t="str">
        <f>Aa!K124</f>
        <v xml:space="preserve">  </v>
      </c>
      <c r="P122" s="91" t="str">
        <f>Ab!K125</f>
        <v xml:space="preserve">  </v>
      </c>
      <c r="Q122" s="91" t="str">
        <f>Ac!K125</f>
        <v xml:space="preserve">  </v>
      </c>
      <c r="R122" s="91" t="str">
        <f>Ad!K125</f>
        <v xml:space="preserve">  </v>
      </c>
      <c r="S122" s="91" t="str">
        <f>'A2'!K125</f>
        <v xml:space="preserve">  </v>
      </c>
      <c r="T122" s="91" t="str">
        <f>'A3'!K125</f>
        <v xml:space="preserve">  </v>
      </c>
      <c r="U122" s="91" t="str">
        <f>'A4'!K125</f>
        <v xml:space="preserve">  </v>
      </c>
      <c r="V122" s="91" t="str">
        <f>'A5'!K125</f>
        <v xml:space="preserve">  </v>
      </c>
      <c r="W122" s="91" t="str">
        <f>'A6'!K125</f>
        <v xml:space="preserve">  </v>
      </c>
      <c r="X122" s="91" t="str">
        <f>'A7'!K125</f>
        <v xml:space="preserve">  </v>
      </c>
      <c r="Y122" s="91" t="str">
        <f>'B1'!K125</f>
        <v xml:space="preserve">  </v>
      </c>
      <c r="Z122" s="91" t="str">
        <f>'B2'!K125</f>
        <v xml:space="preserve">  </v>
      </c>
      <c r="AA122" s="91" t="str">
        <f>'B3'!K125</f>
        <v xml:space="preserve">  </v>
      </c>
      <c r="AB122" s="91" t="str">
        <f>'C1'!K125</f>
        <v xml:space="preserve">  </v>
      </c>
      <c r="AC122" s="91" t="str">
        <f>'C2'!K125</f>
        <v xml:space="preserve">  </v>
      </c>
      <c r="AD122" s="91" t="str">
        <f>'C3'!K125</f>
        <v xml:space="preserve">  </v>
      </c>
      <c r="AE122" s="91" t="str">
        <f>'C4'!K125</f>
        <v xml:space="preserve">  </v>
      </c>
      <c r="AF122" s="101" t="str">
        <f t="shared" si="14"/>
        <v xml:space="preserve">  </v>
      </c>
      <c r="AG122" s="104" t="str">
        <f>IF('I NILAI SEKOLAH'!D121="","", 'I NILAI SEKOLAH'!D121)</f>
        <v/>
      </c>
      <c r="AH122" s="104" t="str">
        <f>IF('I NILAI SEKOLAH'!E121="","", 'I NILAI SEKOLAH'!E121)</f>
        <v/>
      </c>
      <c r="AI122" s="104" t="str">
        <f>IF('I NILAI SEKOLAH'!F121="","", 'I NILAI SEKOLAH'!F121)</f>
        <v/>
      </c>
      <c r="AJ122" s="104" t="str">
        <f>IF('I NILAI SEKOLAH'!G121="","", 'I NILAI SEKOLAH'!G121)</f>
        <v/>
      </c>
      <c r="AK122" s="104" t="str">
        <f>IF('I NILAI SEKOLAH'!H121="","", 'I NILAI SEKOLAH'!H121)</f>
        <v/>
      </c>
      <c r="AL122" s="104" t="str">
        <f>IF('I NILAI SEKOLAH'!I121="","", 'I NILAI SEKOLAH'!I121)</f>
        <v/>
      </c>
      <c r="AM122" s="104" t="str">
        <f>IF('I NILAI SEKOLAH'!J121="","", 'I NILAI SEKOLAH'!J121)</f>
        <v/>
      </c>
      <c r="AN122" s="104" t="str">
        <f>IF('I NILAI SEKOLAH'!K121="","", 'I NILAI SEKOLAH'!K121)</f>
        <v/>
      </c>
      <c r="AO122" s="104" t="str">
        <f>IF('I NILAI SEKOLAH'!L121="","", 'I NILAI SEKOLAH'!L121)</f>
        <v/>
      </c>
      <c r="AP122" s="104" t="str">
        <f>IF('I NILAI SEKOLAH'!M121="","", 'I NILAI SEKOLAH'!M121)</f>
        <v/>
      </c>
      <c r="AQ122" s="104" t="str">
        <f>IF('I NILAI SEKOLAH'!N121="","", 'I NILAI SEKOLAH'!N121)</f>
        <v/>
      </c>
      <c r="AR122" s="104" t="str">
        <f>IF('I NILAI SEKOLAH'!O121="","", 'I NILAI SEKOLAH'!O121)</f>
        <v/>
      </c>
      <c r="AS122" s="104" t="str">
        <f>IF('I NILAI SEKOLAH'!P121="","", 'I NILAI SEKOLAH'!P121)</f>
        <v/>
      </c>
      <c r="AT122" s="104" t="str">
        <f>IF('I NILAI SEKOLAH'!Q121="","", 'I NILAI SEKOLAH'!Q121)</f>
        <v/>
      </c>
      <c r="AU122" s="104" t="str">
        <f>IF('I NILAI SEKOLAH'!R121="","", 'I NILAI SEKOLAH'!R121)</f>
        <v/>
      </c>
      <c r="AV122" s="104" t="str">
        <f>IF('I NILAI SEKOLAH'!S121="","", 'I NILAI SEKOLAH'!S121)</f>
        <v/>
      </c>
      <c r="AW122" s="104" t="str">
        <f>IF('I NILAI SEKOLAH'!T121="","", 'I NILAI SEKOLAH'!T121)</f>
        <v/>
      </c>
      <c r="AX122" s="105" t="str">
        <f t="shared" si="16"/>
        <v xml:space="preserve">  </v>
      </c>
      <c r="AY122" s="66"/>
    </row>
    <row r="123" spans="1:51" ht="15.75" customHeight="1" x14ac:dyDescent="0.25">
      <c r="A123" s="90" t="str">
        <f>IF(BIODATA!A121="","", BIODATA!A121)</f>
        <v/>
      </c>
      <c r="B123" s="88" t="str">
        <f>IF(BIODATA!C121="","", BIODATA!C121)</f>
        <v/>
      </c>
      <c r="C123" s="88" t="str">
        <f>IF(BIODATA!D121="","", BIODATA!D121)</f>
        <v/>
      </c>
      <c r="D123" s="107" t="str">
        <f>IF(BIODATA!E121="","", BIODATA!E121)</f>
        <v/>
      </c>
      <c r="E123" s="88" t="str">
        <f>IF(BIODATA!H121="","", BIODATA!H121)</f>
        <v/>
      </c>
      <c r="F123" s="89" t="str">
        <f>IF('I NILAI UN'!E123="","",'I NILAI UN'!E123)</f>
        <v/>
      </c>
      <c r="G123" s="89" t="str">
        <f>IF('I NILAI UN'!F123="","",'I NILAI UN'!F123)</f>
        <v/>
      </c>
      <c r="H123" s="89" t="str">
        <f>IF('I NILAI UN'!G123="","",'I NILAI UN'!G123)</f>
        <v/>
      </c>
      <c r="I123" s="89" t="str">
        <f>IF('I NILAI UN'!H123="","",'I NILAI UN'!H123)</f>
        <v/>
      </c>
      <c r="J123" s="89">
        <f t="shared" si="13"/>
        <v>0</v>
      </c>
      <c r="K123" s="108" t="str">
        <f t="shared" si="15"/>
        <v/>
      </c>
      <c r="L123" s="108" t="str">
        <f t="shared" si="9"/>
        <v/>
      </c>
      <c r="M123" s="108" t="str">
        <f t="shared" si="10"/>
        <v/>
      </c>
      <c r="N123" s="108" t="str">
        <f t="shared" si="11"/>
        <v/>
      </c>
      <c r="O123" s="91" t="str">
        <f>Aa!K125</f>
        <v xml:space="preserve">  </v>
      </c>
      <c r="P123" s="91" t="str">
        <f>Ab!K126</f>
        <v xml:space="preserve">  </v>
      </c>
      <c r="Q123" s="91" t="str">
        <f>Ac!K126</f>
        <v xml:space="preserve">  </v>
      </c>
      <c r="R123" s="91" t="str">
        <f>Ad!K126</f>
        <v xml:space="preserve">  </v>
      </c>
      <c r="S123" s="91" t="str">
        <f>'A2'!K126</f>
        <v xml:space="preserve">  </v>
      </c>
      <c r="T123" s="91" t="str">
        <f>'A3'!K126</f>
        <v xml:space="preserve">  </v>
      </c>
      <c r="U123" s="91" t="str">
        <f>'A4'!K126</f>
        <v xml:space="preserve">  </v>
      </c>
      <c r="V123" s="91" t="str">
        <f>'A5'!K126</f>
        <v xml:space="preserve">  </v>
      </c>
      <c r="W123" s="91" t="str">
        <f>'A6'!K126</f>
        <v xml:space="preserve">  </v>
      </c>
      <c r="X123" s="91" t="str">
        <f>'A7'!K126</f>
        <v xml:space="preserve">  </v>
      </c>
      <c r="Y123" s="91" t="str">
        <f>'B1'!K126</f>
        <v xml:space="preserve">  </v>
      </c>
      <c r="Z123" s="91" t="str">
        <f>'B2'!K126</f>
        <v xml:space="preserve">  </v>
      </c>
      <c r="AA123" s="91" t="str">
        <f>'B3'!K126</f>
        <v xml:space="preserve">  </v>
      </c>
      <c r="AB123" s="91" t="str">
        <f>'C1'!K126</f>
        <v xml:space="preserve">  </v>
      </c>
      <c r="AC123" s="91" t="str">
        <f>'C2'!K126</f>
        <v xml:space="preserve">  </v>
      </c>
      <c r="AD123" s="91" t="str">
        <f>'C3'!K126</f>
        <v xml:space="preserve">  </v>
      </c>
      <c r="AE123" s="91" t="str">
        <f>'C4'!K126</f>
        <v xml:space="preserve">  </v>
      </c>
      <c r="AF123" s="101" t="str">
        <f t="shared" si="14"/>
        <v xml:space="preserve">  </v>
      </c>
      <c r="AG123" s="104" t="str">
        <f>IF('I NILAI SEKOLAH'!D122="","", 'I NILAI SEKOLAH'!D122)</f>
        <v/>
      </c>
      <c r="AH123" s="104" t="str">
        <f>IF('I NILAI SEKOLAH'!E122="","", 'I NILAI SEKOLAH'!E122)</f>
        <v/>
      </c>
      <c r="AI123" s="104" t="str">
        <f>IF('I NILAI SEKOLAH'!F122="","", 'I NILAI SEKOLAH'!F122)</f>
        <v/>
      </c>
      <c r="AJ123" s="104" t="str">
        <f>IF('I NILAI SEKOLAH'!G122="","", 'I NILAI SEKOLAH'!G122)</f>
        <v/>
      </c>
      <c r="AK123" s="104" t="str">
        <f>IF('I NILAI SEKOLAH'!H122="","", 'I NILAI SEKOLAH'!H122)</f>
        <v/>
      </c>
      <c r="AL123" s="104" t="str">
        <f>IF('I NILAI SEKOLAH'!I122="","", 'I NILAI SEKOLAH'!I122)</f>
        <v/>
      </c>
      <c r="AM123" s="104" t="str">
        <f>IF('I NILAI SEKOLAH'!J122="","", 'I NILAI SEKOLAH'!J122)</f>
        <v/>
      </c>
      <c r="AN123" s="104" t="str">
        <f>IF('I NILAI SEKOLAH'!K122="","", 'I NILAI SEKOLAH'!K122)</f>
        <v/>
      </c>
      <c r="AO123" s="104" t="str">
        <f>IF('I NILAI SEKOLAH'!L122="","", 'I NILAI SEKOLAH'!L122)</f>
        <v/>
      </c>
      <c r="AP123" s="104" t="str">
        <f>IF('I NILAI SEKOLAH'!M122="","", 'I NILAI SEKOLAH'!M122)</f>
        <v/>
      </c>
      <c r="AQ123" s="104" t="str">
        <f>IF('I NILAI SEKOLAH'!N122="","", 'I NILAI SEKOLAH'!N122)</f>
        <v/>
      </c>
      <c r="AR123" s="104" t="str">
        <f>IF('I NILAI SEKOLAH'!O122="","", 'I NILAI SEKOLAH'!O122)</f>
        <v/>
      </c>
      <c r="AS123" s="104" t="str">
        <f>IF('I NILAI SEKOLAH'!P122="","", 'I NILAI SEKOLAH'!P122)</f>
        <v/>
      </c>
      <c r="AT123" s="104" t="str">
        <f>IF('I NILAI SEKOLAH'!Q122="","", 'I NILAI SEKOLAH'!Q122)</f>
        <v/>
      </c>
      <c r="AU123" s="104" t="str">
        <f>IF('I NILAI SEKOLAH'!R122="","", 'I NILAI SEKOLAH'!R122)</f>
        <v/>
      </c>
      <c r="AV123" s="104" t="str">
        <f>IF('I NILAI SEKOLAH'!S122="","", 'I NILAI SEKOLAH'!S122)</f>
        <v/>
      </c>
      <c r="AW123" s="104" t="str">
        <f>IF('I NILAI SEKOLAH'!T122="","", 'I NILAI SEKOLAH'!T122)</f>
        <v/>
      </c>
      <c r="AX123" s="105" t="str">
        <f t="shared" si="16"/>
        <v xml:space="preserve">  </v>
      </c>
      <c r="AY123" s="66"/>
    </row>
    <row r="124" spans="1:51" ht="15.75" customHeight="1" x14ac:dyDescent="0.25">
      <c r="A124" s="90" t="str">
        <f>IF(BIODATA!A122="","", BIODATA!A122)</f>
        <v/>
      </c>
      <c r="B124" s="88" t="str">
        <f>IF(BIODATA!C122="","", BIODATA!C122)</f>
        <v/>
      </c>
      <c r="C124" s="88" t="str">
        <f>IF(BIODATA!D122="","", BIODATA!D122)</f>
        <v/>
      </c>
      <c r="D124" s="107" t="str">
        <f>IF(BIODATA!E122="","", BIODATA!E122)</f>
        <v/>
      </c>
      <c r="E124" s="88" t="str">
        <f>IF(BIODATA!H122="","", BIODATA!H122)</f>
        <v/>
      </c>
      <c r="F124" s="89" t="str">
        <f>IF('I NILAI UN'!E124="","",'I NILAI UN'!E124)</f>
        <v/>
      </c>
      <c r="G124" s="89" t="str">
        <f>IF('I NILAI UN'!F124="","",'I NILAI UN'!F124)</f>
        <v/>
      </c>
      <c r="H124" s="89" t="str">
        <f>IF('I NILAI UN'!G124="","",'I NILAI UN'!G124)</f>
        <v/>
      </c>
      <c r="I124" s="89" t="str">
        <f>IF('I NILAI UN'!H124="","",'I NILAI UN'!H124)</f>
        <v/>
      </c>
      <c r="J124" s="89">
        <f t="shared" si="13"/>
        <v>0</v>
      </c>
      <c r="K124" s="108" t="str">
        <f t="shared" si="15"/>
        <v/>
      </c>
      <c r="L124" s="108" t="str">
        <f t="shared" si="9"/>
        <v/>
      </c>
      <c r="M124" s="108" t="str">
        <f t="shared" si="10"/>
        <v/>
      </c>
      <c r="N124" s="108" t="str">
        <f t="shared" si="11"/>
        <v/>
      </c>
      <c r="O124" s="91" t="str">
        <f>Aa!K126</f>
        <v xml:space="preserve">  </v>
      </c>
      <c r="P124" s="91" t="str">
        <f>Ab!K127</f>
        <v xml:space="preserve">  </v>
      </c>
      <c r="Q124" s="91" t="str">
        <f>Ac!K127</f>
        <v xml:space="preserve">  </v>
      </c>
      <c r="R124" s="91" t="str">
        <f>Ad!K127</f>
        <v xml:space="preserve">  </v>
      </c>
      <c r="S124" s="91" t="str">
        <f>'A2'!K127</f>
        <v xml:space="preserve">  </v>
      </c>
      <c r="T124" s="91" t="str">
        <f>'A3'!K127</f>
        <v xml:space="preserve">  </v>
      </c>
      <c r="U124" s="91" t="str">
        <f>'A4'!K127</f>
        <v xml:space="preserve">  </v>
      </c>
      <c r="V124" s="91" t="str">
        <f>'A5'!K127</f>
        <v xml:space="preserve">  </v>
      </c>
      <c r="W124" s="91" t="str">
        <f>'A6'!K127</f>
        <v xml:space="preserve">  </v>
      </c>
      <c r="X124" s="91" t="str">
        <f>'A7'!K127</f>
        <v xml:space="preserve">  </v>
      </c>
      <c r="Y124" s="91" t="str">
        <f>'B1'!K127</f>
        <v xml:space="preserve">  </v>
      </c>
      <c r="Z124" s="91" t="str">
        <f>'B2'!K127</f>
        <v xml:space="preserve">  </v>
      </c>
      <c r="AA124" s="91" t="str">
        <f>'B3'!K127</f>
        <v xml:space="preserve">  </v>
      </c>
      <c r="AB124" s="91" t="str">
        <f>'C1'!K127</f>
        <v xml:space="preserve">  </v>
      </c>
      <c r="AC124" s="91" t="str">
        <f>'C2'!K127</f>
        <v xml:space="preserve">  </v>
      </c>
      <c r="AD124" s="91" t="str">
        <f>'C3'!K127</f>
        <v xml:space="preserve">  </v>
      </c>
      <c r="AE124" s="91" t="str">
        <f>'C4'!K127</f>
        <v xml:space="preserve">  </v>
      </c>
      <c r="AF124" s="101" t="str">
        <f t="shared" si="14"/>
        <v xml:space="preserve">  </v>
      </c>
      <c r="AG124" s="104" t="str">
        <f>IF('I NILAI SEKOLAH'!D123="","", 'I NILAI SEKOLAH'!D123)</f>
        <v/>
      </c>
      <c r="AH124" s="104" t="str">
        <f>IF('I NILAI SEKOLAH'!E123="","", 'I NILAI SEKOLAH'!E123)</f>
        <v/>
      </c>
      <c r="AI124" s="104" t="str">
        <f>IF('I NILAI SEKOLAH'!F123="","", 'I NILAI SEKOLAH'!F123)</f>
        <v/>
      </c>
      <c r="AJ124" s="104" t="str">
        <f>IF('I NILAI SEKOLAH'!G123="","", 'I NILAI SEKOLAH'!G123)</f>
        <v/>
      </c>
      <c r="AK124" s="104" t="str">
        <f>IF('I NILAI SEKOLAH'!H123="","", 'I NILAI SEKOLAH'!H123)</f>
        <v/>
      </c>
      <c r="AL124" s="104" t="str">
        <f>IF('I NILAI SEKOLAH'!I123="","", 'I NILAI SEKOLAH'!I123)</f>
        <v/>
      </c>
      <c r="AM124" s="104" t="str">
        <f>IF('I NILAI SEKOLAH'!J123="","", 'I NILAI SEKOLAH'!J123)</f>
        <v/>
      </c>
      <c r="AN124" s="104" t="str">
        <f>IF('I NILAI SEKOLAH'!K123="","", 'I NILAI SEKOLAH'!K123)</f>
        <v/>
      </c>
      <c r="AO124" s="104" t="str">
        <f>IF('I NILAI SEKOLAH'!L123="","", 'I NILAI SEKOLAH'!L123)</f>
        <v/>
      </c>
      <c r="AP124" s="104" t="str">
        <f>IF('I NILAI SEKOLAH'!M123="","", 'I NILAI SEKOLAH'!M123)</f>
        <v/>
      </c>
      <c r="AQ124" s="104" t="str">
        <f>IF('I NILAI SEKOLAH'!N123="","", 'I NILAI SEKOLAH'!N123)</f>
        <v/>
      </c>
      <c r="AR124" s="104" t="str">
        <f>IF('I NILAI SEKOLAH'!O123="","", 'I NILAI SEKOLAH'!O123)</f>
        <v/>
      </c>
      <c r="AS124" s="104" t="str">
        <f>IF('I NILAI SEKOLAH'!P123="","", 'I NILAI SEKOLAH'!P123)</f>
        <v/>
      </c>
      <c r="AT124" s="104" t="str">
        <f>IF('I NILAI SEKOLAH'!Q123="","", 'I NILAI SEKOLAH'!Q123)</f>
        <v/>
      </c>
      <c r="AU124" s="104" t="str">
        <f>IF('I NILAI SEKOLAH'!R123="","", 'I NILAI SEKOLAH'!R123)</f>
        <v/>
      </c>
      <c r="AV124" s="104" t="str">
        <f>IF('I NILAI SEKOLAH'!S123="","", 'I NILAI SEKOLAH'!S123)</f>
        <v/>
      </c>
      <c r="AW124" s="104" t="str">
        <f>IF('I NILAI SEKOLAH'!T123="","", 'I NILAI SEKOLAH'!T123)</f>
        <v/>
      </c>
      <c r="AX124" s="105" t="str">
        <f t="shared" si="16"/>
        <v xml:space="preserve">  </v>
      </c>
      <c r="AY124" s="66"/>
    </row>
    <row r="125" spans="1:51" ht="15.75" customHeight="1" x14ac:dyDescent="0.25">
      <c r="A125" s="90" t="str">
        <f>IF(BIODATA!A123="","", BIODATA!A123)</f>
        <v/>
      </c>
      <c r="B125" s="88" t="str">
        <f>IF(BIODATA!C123="","", BIODATA!C123)</f>
        <v/>
      </c>
      <c r="C125" s="88" t="str">
        <f>IF(BIODATA!D123="","", BIODATA!D123)</f>
        <v/>
      </c>
      <c r="D125" s="107" t="str">
        <f>IF(BIODATA!E123="","", BIODATA!E123)</f>
        <v/>
      </c>
      <c r="E125" s="88" t="str">
        <f>IF(BIODATA!H123="","", BIODATA!H123)</f>
        <v/>
      </c>
      <c r="F125" s="89" t="str">
        <f>IF('I NILAI UN'!E125="","",'I NILAI UN'!E125)</f>
        <v/>
      </c>
      <c r="G125" s="89" t="str">
        <f>IF('I NILAI UN'!F125="","",'I NILAI UN'!F125)</f>
        <v/>
      </c>
      <c r="H125" s="89" t="str">
        <f>IF('I NILAI UN'!G125="","",'I NILAI UN'!G125)</f>
        <v/>
      </c>
      <c r="I125" s="89" t="str">
        <f>IF('I NILAI UN'!H125="","",'I NILAI UN'!H125)</f>
        <v/>
      </c>
      <c r="J125" s="89">
        <f t="shared" si="13"/>
        <v>0</v>
      </c>
      <c r="K125" s="108" t="str">
        <f t="shared" si="15"/>
        <v/>
      </c>
      <c r="L125" s="108" t="str">
        <f t="shared" si="9"/>
        <v/>
      </c>
      <c r="M125" s="108" t="str">
        <f t="shared" si="10"/>
        <v/>
      </c>
      <c r="N125" s="108" t="str">
        <f t="shared" si="11"/>
        <v/>
      </c>
      <c r="O125" s="91" t="str">
        <f>Aa!K127</f>
        <v xml:space="preserve">  </v>
      </c>
      <c r="P125" s="91" t="str">
        <f>Ab!K128</f>
        <v xml:space="preserve">  </v>
      </c>
      <c r="Q125" s="91" t="str">
        <f>Ac!K128</f>
        <v xml:space="preserve">  </v>
      </c>
      <c r="R125" s="91" t="str">
        <f>Ad!K128</f>
        <v xml:space="preserve">  </v>
      </c>
      <c r="S125" s="91" t="str">
        <f>'A2'!K128</f>
        <v xml:space="preserve">  </v>
      </c>
      <c r="T125" s="91" t="str">
        <f>'A3'!K128</f>
        <v xml:space="preserve">  </v>
      </c>
      <c r="U125" s="91" t="str">
        <f>'A4'!K128</f>
        <v xml:space="preserve">  </v>
      </c>
      <c r="V125" s="91" t="str">
        <f>'A5'!K128</f>
        <v xml:space="preserve">  </v>
      </c>
      <c r="W125" s="91" t="str">
        <f>'A6'!K128</f>
        <v xml:space="preserve">  </v>
      </c>
      <c r="X125" s="91" t="str">
        <f>'A7'!K128</f>
        <v xml:space="preserve">  </v>
      </c>
      <c r="Y125" s="91" t="str">
        <f>'B1'!K128</f>
        <v xml:space="preserve">  </v>
      </c>
      <c r="Z125" s="91" t="str">
        <f>'B2'!K128</f>
        <v xml:space="preserve">  </v>
      </c>
      <c r="AA125" s="91" t="str">
        <f>'B3'!K128</f>
        <v xml:space="preserve">  </v>
      </c>
      <c r="AB125" s="91" t="str">
        <f>'C1'!K128</f>
        <v xml:space="preserve">  </v>
      </c>
      <c r="AC125" s="91" t="str">
        <f>'C2'!K128</f>
        <v xml:space="preserve">  </v>
      </c>
      <c r="AD125" s="91" t="str">
        <f>'C3'!K128</f>
        <v xml:space="preserve">  </v>
      </c>
      <c r="AE125" s="91" t="str">
        <f>'C4'!K128</f>
        <v xml:space="preserve">  </v>
      </c>
      <c r="AF125" s="101" t="str">
        <f t="shared" si="14"/>
        <v xml:space="preserve">  </v>
      </c>
      <c r="AG125" s="104" t="str">
        <f>IF('I NILAI SEKOLAH'!D124="","", 'I NILAI SEKOLAH'!D124)</f>
        <v/>
      </c>
      <c r="AH125" s="104" t="str">
        <f>IF('I NILAI SEKOLAH'!E124="","", 'I NILAI SEKOLAH'!E124)</f>
        <v/>
      </c>
      <c r="AI125" s="104" t="str">
        <f>IF('I NILAI SEKOLAH'!F124="","", 'I NILAI SEKOLAH'!F124)</f>
        <v/>
      </c>
      <c r="AJ125" s="104" t="str">
        <f>IF('I NILAI SEKOLAH'!G124="","", 'I NILAI SEKOLAH'!G124)</f>
        <v/>
      </c>
      <c r="AK125" s="104" t="str">
        <f>IF('I NILAI SEKOLAH'!H124="","", 'I NILAI SEKOLAH'!H124)</f>
        <v/>
      </c>
      <c r="AL125" s="104" t="str">
        <f>IF('I NILAI SEKOLAH'!I124="","", 'I NILAI SEKOLAH'!I124)</f>
        <v/>
      </c>
      <c r="AM125" s="104" t="str">
        <f>IF('I NILAI SEKOLAH'!J124="","", 'I NILAI SEKOLAH'!J124)</f>
        <v/>
      </c>
      <c r="AN125" s="104" t="str">
        <f>IF('I NILAI SEKOLAH'!K124="","", 'I NILAI SEKOLAH'!K124)</f>
        <v/>
      </c>
      <c r="AO125" s="104" t="str">
        <f>IF('I NILAI SEKOLAH'!L124="","", 'I NILAI SEKOLAH'!L124)</f>
        <v/>
      </c>
      <c r="AP125" s="104" t="str">
        <f>IF('I NILAI SEKOLAH'!M124="","", 'I NILAI SEKOLAH'!M124)</f>
        <v/>
      </c>
      <c r="AQ125" s="104" t="str">
        <f>IF('I NILAI SEKOLAH'!N124="","", 'I NILAI SEKOLAH'!N124)</f>
        <v/>
      </c>
      <c r="AR125" s="104" t="str">
        <f>IF('I NILAI SEKOLAH'!O124="","", 'I NILAI SEKOLAH'!O124)</f>
        <v/>
      </c>
      <c r="AS125" s="104" t="str">
        <f>IF('I NILAI SEKOLAH'!P124="","", 'I NILAI SEKOLAH'!P124)</f>
        <v/>
      </c>
      <c r="AT125" s="104" t="str">
        <f>IF('I NILAI SEKOLAH'!Q124="","", 'I NILAI SEKOLAH'!Q124)</f>
        <v/>
      </c>
      <c r="AU125" s="104" t="str">
        <f>IF('I NILAI SEKOLAH'!R124="","", 'I NILAI SEKOLAH'!R124)</f>
        <v/>
      </c>
      <c r="AV125" s="104" t="str">
        <f>IF('I NILAI SEKOLAH'!S124="","", 'I NILAI SEKOLAH'!S124)</f>
        <v/>
      </c>
      <c r="AW125" s="104" t="str">
        <f>IF('I NILAI SEKOLAH'!T124="","", 'I NILAI SEKOLAH'!T124)</f>
        <v/>
      </c>
      <c r="AX125" s="105" t="str">
        <f t="shared" si="16"/>
        <v xml:space="preserve">  </v>
      </c>
      <c r="AY125" s="66"/>
    </row>
    <row r="126" spans="1:51" ht="15.75" customHeight="1" x14ac:dyDescent="0.25">
      <c r="A126" s="90" t="str">
        <f>IF(BIODATA!A124="","", BIODATA!A124)</f>
        <v/>
      </c>
      <c r="B126" s="88" t="str">
        <f>IF(BIODATA!C124="","", BIODATA!C124)</f>
        <v/>
      </c>
      <c r="C126" s="88" t="str">
        <f>IF(BIODATA!D124="","", BIODATA!D124)</f>
        <v/>
      </c>
      <c r="D126" s="107" t="str">
        <f>IF(BIODATA!E124="","", BIODATA!E124)</f>
        <v/>
      </c>
      <c r="E126" s="88" t="str">
        <f>IF(BIODATA!H124="","", BIODATA!H124)</f>
        <v/>
      </c>
      <c r="F126" s="89" t="str">
        <f>IF('I NILAI UN'!E126="","",'I NILAI UN'!E126)</f>
        <v/>
      </c>
      <c r="G126" s="89" t="str">
        <f>IF('I NILAI UN'!F126="","",'I NILAI UN'!F126)</f>
        <v/>
      </c>
      <c r="H126" s="89" t="str">
        <f>IF('I NILAI UN'!G126="","",'I NILAI UN'!G126)</f>
        <v/>
      </c>
      <c r="I126" s="89" t="str">
        <f>IF('I NILAI UN'!H126="","",'I NILAI UN'!H126)</f>
        <v/>
      </c>
      <c r="J126" s="89">
        <f t="shared" si="13"/>
        <v>0</v>
      </c>
      <c r="K126" s="108" t="str">
        <f t="shared" si="15"/>
        <v/>
      </c>
      <c r="L126" s="108" t="str">
        <f t="shared" si="9"/>
        <v/>
      </c>
      <c r="M126" s="108" t="str">
        <f t="shared" si="10"/>
        <v/>
      </c>
      <c r="N126" s="108" t="str">
        <f t="shared" si="11"/>
        <v/>
      </c>
      <c r="O126" s="91" t="str">
        <f>Aa!K128</f>
        <v xml:space="preserve">  </v>
      </c>
      <c r="P126" s="91" t="str">
        <f>Ab!K129</f>
        <v xml:space="preserve">  </v>
      </c>
      <c r="Q126" s="91" t="str">
        <f>Ac!K129</f>
        <v xml:space="preserve">  </v>
      </c>
      <c r="R126" s="91" t="str">
        <f>Ad!K129</f>
        <v xml:space="preserve">  </v>
      </c>
      <c r="S126" s="91" t="str">
        <f>'A2'!K129</f>
        <v xml:space="preserve">  </v>
      </c>
      <c r="T126" s="91" t="str">
        <f>'A3'!K129</f>
        <v xml:space="preserve">  </v>
      </c>
      <c r="U126" s="91" t="str">
        <f>'A4'!K129</f>
        <v xml:space="preserve">  </v>
      </c>
      <c r="V126" s="91" t="str">
        <f>'A5'!K129</f>
        <v xml:space="preserve">  </v>
      </c>
      <c r="W126" s="91" t="str">
        <f>'A6'!K129</f>
        <v xml:space="preserve">  </v>
      </c>
      <c r="X126" s="91" t="str">
        <f>'A7'!K129</f>
        <v xml:space="preserve">  </v>
      </c>
      <c r="Y126" s="91" t="str">
        <f>'B1'!K129</f>
        <v xml:space="preserve">  </v>
      </c>
      <c r="Z126" s="91" t="str">
        <f>'B2'!K129</f>
        <v xml:space="preserve">  </v>
      </c>
      <c r="AA126" s="91" t="str">
        <f>'B3'!K129</f>
        <v xml:space="preserve">  </v>
      </c>
      <c r="AB126" s="91" t="str">
        <f>'C1'!K129</f>
        <v xml:space="preserve">  </v>
      </c>
      <c r="AC126" s="91" t="str">
        <f>'C2'!K129</f>
        <v xml:space="preserve">  </v>
      </c>
      <c r="AD126" s="91" t="str">
        <f>'C3'!K129</f>
        <v xml:space="preserve">  </v>
      </c>
      <c r="AE126" s="91" t="str">
        <f>'C4'!K129</f>
        <v xml:space="preserve">  </v>
      </c>
      <c r="AF126" s="101" t="str">
        <f t="shared" si="14"/>
        <v xml:space="preserve">  </v>
      </c>
      <c r="AG126" s="104" t="str">
        <f>IF('I NILAI SEKOLAH'!D125="","", 'I NILAI SEKOLAH'!D125)</f>
        <v/>
      </c>
      <c r="AH126" s="104" t="str">
        <f>IF('I NILAI SEKOLAH'!E125="","", 'I NILAI SEKOLAH'!E125)</f>
        <v/>
      </c>
      <c r="AI126" s="104" t="str">
        <f>IF('I NILAI SEKOLAH'!F125="","", 'I NILAI SEKOLAH'!F125)</f>
        <v/>
      </c>
      <c r="AJ126" s="104" t="str">
        <f>IF('I NILAI SEKOLAH'!G125="","", 'I NILAI SEKOLAH'!G125)</f>
        <v/>
      </c>
      <c r="AK126" s="104" t="str">
        <f>IF('I NILAI SEKOLAH'!H125="","", 'I NILAI SEKOLAH'!H125)</f>
        <v/>
      </c>
      <c r="AL126" s="104" t="str">
        <f>IF('I NILAI SEKOLAH'!I125="","", 'I NILAI SEKOLAH'!I125)</f>
        <v/>
      </c>
      <c r="AM126" s="104" t="str">
        <f>IF('I NILAI SEKOLAH'!J125="","", 'I NILAI SEKOLAH'!J125)</f>
        <v/>
      </c>
      <c r="AN126" s="104" t="str">
        <f>IF('I NILAI SEKOLAH'!K125="","", 'I NILAI SEKOLAH'!K125)</f>
        <v/>
      </c>
      <c r="AO126" s="104" t="str">
        <f>IF('I NILAI SEKOLAH'!L125="","", 'I NILAI SEKOLAH'!L125)</f>
        <v/>
      </c>
      <c r="AP126" s="104" t="str">
        <f>IF('I NILAI SEKOLAH'!M125="","", 'I NILAI SEKOLAH'!M125)</f>
        <v/>
      </c>
      <c r="AQ126" s="104" t="str">
        <f>IF('I NILAI SEKOLAH'!N125="","", 'I NILAI SEKOLAH'!N125)</f>
        <v/>
      </c>
      <c r="AR126" s="104" t="str">
        <f>IF('I NILAI SEKOLAH'!O125="","", 'I NILAI SEKOLAH'!O125)</f>
        <v/>
      </c>
      <c r="AS126" s="104" t="str">
        <f>IF('I NILAI SEKOLAH'!P125="","", 'I NILAI SEKOLAH'!P125)</f>
        <v/>
      </c>
      <c r="AT126" s="104" t="str">
        <f>IF('I NILAI SEKOLAH'!Q125="","", 'I NILAI SEKOLAH'!Q125)</f>
        <v/>
      </c>
      <c r="AU126" s="104" t="str">
        <f>IF('I NILAI SEKOLAH'!R125="","", 'I NILAI SEKOLAH'!R125)</f>
        <v/>
      </c>
      <c r="AV126" s="104" t="str">
        <f>IF('I NILAI SEKOLAH'!S125="","", 'I NILAI SEKOLAH'!S125)</f>
        <v/>
      </c>
      <c r="AW126" s="104" t="str">
        <f>IF('I NILAI SEKOLAH'!T125="","", 'I NILAI SEKOLAH'!T125)</f>
        <v/>
      </c>
      <c r="AX126" s="105" t="str">
        <f t="shared" si="16"/>
        <v xml:space="preserve">  </v>
      </c>
      <c r="AY126" s="66"/>
    </row>
    <row r="127" spans="1:51" ht="15.75" customHeight="1" x14ac:dyDescent="0.25">
      <c r="A127" s="90" t="str">
        <f>IF(BIODATA!A125="","", BIODATA!A125)</f>
        <v/>
      </c>
      <c r="B127" s="88" t="str">
        <f>IF(BIODATA!C125="","", BIODATA!C125)</f>
        <v/>
      </c>
      <c r="C127" s="88" t="str">
        <f>IF(BIODATA!D125="","", BIODATA!D125)</f>
        <v/>
      </c>
      <c r="D127" s="107" t="str">
        <f>IF(BIODATA!E125="","", BIODATA!E125)</f>
        <v/>
      </c>
      <c r="E127" s="88" t="str">
        <f>IF(BIODATA!H125="","", BIODATA!H125)</f>
        <v/>
      </c>
      <c r="F127" s="89" t="str">
        <f>IF('I NILAI UN'!E127="","",'I NILAI UN'!E127)</f>
        <v/>
      </c>
      <c r="G127" s="89" t="str">
        <f>IF('I NILAI UN'!F127="","",'I NILAI UN'!F127)</f>
        <v/>
      </c>
      <c r="H127" s="89" t="str">
        <f>IF('I NILAI UN'!G127="","",'I NILAI UN'!G127)</f>
        <v/>
      </c>
      <c r="I127" s="89" t="str">
        <f>IF('I NILAI UN'!H127="","",'I NILAI UN'!H127)</f>
        <v/>
      </c>
      <c r="J127" s="89">
        <f t="shared" si="13"/>
        <v>0</v>
      </c>
      <c r="K127" s="108" t="str">
        <f t="shared" si="15"/>
        <v/>
      </c>
      <c r="L127" s="108" t="str">
        <f t="shared" si="9"/>
        <v/>
      </c>
      <c r="M127" s="108" t="str">
        <f t="shared" si="10"/>
        <v/>
      </c>
      <c r="N127" s="108" t="str">
        <f t="shared" si="11"/>
        <v/>
      </c>
      <c r="O127" s="91" t="str">
        <f>Aa!K129</f>
        <v xml:space="preserve">  </v>
      </c>
      <c r="P127" s="91" t="str">
        <f>Ab!K130</f>
        <v xml:space="preserve">  </v>
      </c>
      <c r="Q127" s="91" t="str">
        <f>Ac!K130</f>
        <v xml:space="preserve">  </v>
      </c>
      <c r="R127" s="91" t="str">
        <f>Ad!K130</f>
        <v xml:space="preserve">  </v>
      </c>
      <c r="S127" s="91" t="str">
        <f>'A2'!K130</f>
        <v xml:space="preserve">  </v>
      </c>
      <c r="T127" s="91" t="str">
        <f>'A3'!K130</f>
        <v xml:space="preserve">  </v>
      </c>
      <c r="U127" s="91" t="str">
        <f>'A4'!K130</f>
        <v xml:space="preserve">  </v>
      </c>
      <c r="V127" s="91" t="str">
        <f>'A5'!K130</f>
        <v xml:space="preserve">  </v>
      </c>
      <c r="W127" s="91" t="str">
        <f>'A6'!K130</f>
        <v xml:space="preserve">  </v>
      </c>
      <c r="X127" s="91" t="str">
        <f>'A7'!K130</f>
        <v xml:space="preserve">  </v>
      </c>
      <c r="Y127" s="91" t="str">
        <f>'B1'!K130</f>
        <v xml:space="preserve">  </v>
      </c>
      <c r="Z127" s="91" t="str">
        <f>'B2'!K130</f>
        <v xml:space="preserve">  </v>
      </c>
      <c r="AA127" s="91" t="str">
        <f>'B3'!K130</f>
        <v xml:space="preserve">  </v>
      </c>
      <c r="AB127" s="91" t="str">
        <f>'C1'!K130</f>
        <v xml:space="preserve">  </v>
      </c>
      <c r="AC127" s="91" t="str">
        <f>'C2'!K130</f>
        <v xml:space="preserve">  </v>
      </c>
      <c r="AD127" s="91" t="str">
        <f>'C3'!K130</f>
        <v xml:space="preserve">  </v>
      </c>
      <c r="AE127" s="91" t="str">
        <f>'C4'!K130</f>
        <v xml:space="preserve">  </v>
      </c>
      <c r="AF127" s="101" t="str">
        <f t="shared" si="14"/>
        <v xml:space="preserve">  </v>
      </c>
      <c r="AG127" s="104" t="str">
        <f>IF('I NILAI SEKOLAH'!D126="","", 'I NILAI SEKOLAH'!D126)</f>
        <v/>
      </c>
      <c r="AH127" s="104" t="str">
        <f>IF('I NILAI SEKOLAH'!E126="","", 'I NILAI SEKOLAH'!E126)</f>
        <v/>
      </c>
      <c r="AI127" s="104" t="str">
        <f>IF('I NILAI SEKOLAH'!F126="","", 'I NILAI SEKOLAH'!F126)</f>
        <v/>
      </c>
      <c r="AJ127" s="104" t="str">
        <f>IF('I NILAI SEKOLAH'!G126="","", 'I NILAI SEKOLAH'!G126)</f>
        <v/>
      </c>
      <c r="AK127" s="104" t="str">
        <f>IF('I NILAI SEKOLAH'!H126="","", 'I NILAI SEKOLAH'!H126)</f>
        <v/>
      </c>
      <c r="AL127" s="104" t="str">
        <f>IF('I NILAI SEKOLAH'!I126="","", 'I NILAI SEKOLAH'!I126)</f>
        <v/>
      </c>
      <c r="AM127" s="104" t="str">
        <f>IF('I NILAI SEKOLAH'!J126="","", 'I NILAI SEKOLAH'!J126)</f>
        <v/>
      </c>
      <c r="AN127" s="104" t="str">
        <f>IF('I NILAI SEKOLAH'!K126="","", 'I NILAI SEKOLAH'!K126)</f>
        <v/>
      </c>
      <c r="AO127" s="104" t="str">
        <f>IF('I NILAI SEKOLAH'!L126="","", 'I NILAI SEKOLAH'!L126)</f>
        <v/>
      </c>
      <c r="AP127" s="104" t="str">
        <f>IF('I NILAI SEKOLAH'!M126="","", 'I NILAI SEKOLAH'!M126)</f>
        <v/>
      </c>
      <c r="AQ127" s="104" t="str">
        <f>IF('I NILAI SEKOLAH'!N126="","", 'I NILAI SEKOLAH'!N126)</f>
        <v/>
      </c>
      <c r="AR127" s="104" t="str">
        <f>IF('I NILAI SEKOLAH'!O126="","", 'I NILAI SEKOLAH'!O126)</f>
        <v/>
      </c>
      <c r="AS127" s="104" t="str">
        <f>IF('I NILAI SEKOLAH'!P126="","", 'I NILAI SEKOLAH'!P126)</f>
        <v/>
      </c>
      <c r="AT127" s="104" t="str">
        <f>IF('I NILAI SEKOLAH'!Q126="","", 'I NILAI SEKOLAH'!Q126)</f>
        <v/>
      </c>
      <c r="AU127" s="104" t="str">
        <f>IF('I NILAI SEKOLAH'!R126="","", 'I NILAI SEKOLAH'!R126)</f>
        <v/>
      </c>
      <c r="AV127" s="104" t="str">
        <f>IF('I NILAI SEKOLAH'!S126="","", 'I NILAI SEKOLAH'!S126)</f>
        <v/>
      </c>
      <c r="AW127" s="104" t="str">
        <f>IF('I NILAI SEKOLAH'!T126="","", 'I NILAI SEKOLAH'!T126)</f>
        <v/>
      </c>
      <c r="AX127" s="105" t="str">
        <f t="shared" si="16"/>
        <v xml:space="preserve">  </v>
      </c>
      <c r="AY127" s="66"/>
    </row>
    <row r="128" spans="1:51" ht="15.75" customHeight="1" x14ac:dyDescent="0.25">
      <c r="A128" s="90" t="str">
        <f>IF(BIODATA!A126="","", BIODATA!A126)</f>
        <v/>
      </c>
      <c r="B128" s="88" t="str">
        <f>IF(BIODATA!C126="","", BIODATA!C126)</f>
        <v/>
      </c>
      <c r="C128" s="88" t="str">
        <f>IF(BIODATA!D126="","", BIODATA!D126)</f>
        <v/>
      </c>
      <c r="D128" s="107" t="str">
        <f>IF(BIODATA!E126="","", BIODATA!E126)</f>
        <v/>
      </c>
      <c r="E128" s="88" t="str">
        <f>IF(BIODATA!H126="","", BIODATA!H126)</f>
        <v/>
      </c>
      <c r="F128" s="89" t="str">
        <f>IF('I NILAI UN'!E128="","",'I NILAI UN'!E128)</f>
        <v/>
      </c>
      <c r="G128" s="89" t="str">
        <f>IF('I NILAI UN'!F128="","",'I NILAI UN'!F128)</f>
        <v/>
      </c>
      <c r="H128" s="89" t="str">
        <f>IF('I NILAI UN'!G128="","",'I NILAI UN'!G128)</f>
        <v/>
      </c>
      <c r="I128" s="89" t="str">
        <f>IF('I NILAI UN'!H128="","",'I NILAI UN'!H128)</f>
        <v/>
      </c>
      <c r="J128" s="89">
        <f t="shared" si="13"/>
        <v>0</v>
      </c>
      <c r="K128" s="108" t="str">
        <f t="shared" si="15"/>
        <v/>
      </c>
      <c r="L128" s="108" t="str">
        <f t="shared" si="9"/>
        <v/>
      </c>
      <c r="M128" s="108" t="str">
        <f t="shared" si="10"/>
        <v/>
      </c>
      <c r="N128" s="108" t="str">
        <f t="shared" si="11"/>
        <v/>
      </c>
      <c r="O128" s="91" t="str">
        <f>Aa!K130</f>
        <v xml:space="preserve">  </v>
      </c>
      <c r="P128" s="91" t="str">
        <f>Ab!K131</f>
        <v xml:space="preserve">  </v>
      </c>
      <c r="Q128" s="91" t="str">
        <f>Ac!K131</f>
        <v xml:space="preserve">  </v>
      </c>
      <c r="R128" s="91" t="str">
        <f>Ad!K131</f>
        <v xml:space="preserve">  </v>
      </c>
      <c r="S128" s="91" t="str">
        <f>'A2'!K131</f>
        <v xml:space="preserve">  </v>
      </c>
      <c r="T128" s="91" t="str">
        <f>'A3'!K131</f>
        <v xml:space="preserve">  </v>
      </c>
      <c r="U128" s="91" t="str">
        <f>'A4'!K131</f>
        <v xml:space="preserve">  </v>
      </c>
      <c r="V128" s="91" t="str">
        <f>'A5'!K131</f>
        <v xml:space="preserve">  </v>
      </c>
      <c r="W128" s="91" t="str">
        <f>'A6'!K131</f>
        <v xml:space="preserve">  </v>
      </c>
      <c r="X128" s="91" t="str">
        <f>'A7'!K131</f>
        <v xml:space="preserve">  </v>
      </c>
      <c r="Y128" s="91" t="str">
        <f>'B1'!K131</f>
        <v xml:space="preserve">  </v>
      </c>
      <c r="Z128" s="91" t="str">
        <f>'B2'!K131</f>
        <v xml:space="preserve">  </v>
      </c>
      <c r="AA128" s="91" t="str">
        <f>'B3'!K131</f>
        <v xml:space="preserve">  </v>
      </c>
      <c r="AB128" s="91" t="str">
        <f>'C1'!K131</f>
        <v xml:space="preserve">  </v>
      </c>
      <c r="AC128" s="91" t="str">
        <f>'C2'!K131</f>
        <v xml:space="preserve">  </v>
      </c>
      <c r="AD128" s="91" t="str">
        <f>'C3'!K131</f>
        <v xml:space="preserve">  </v>
      </c>
      <c r="AE128" s="91" t="str">
        <f>'C4'!K131</f>
        <v xml:space="preserve">  </v>
      </c>
      <c r="AF128" s="101" t="str">
        <f t="shared" si="14"/>
        <v xml:space="preserve">  </v>
      </c>
      <c r="AG128" s="104" t="str">
        <f>IF('I NILAI SEKOLAH'!D127="","", 'I NILAI SEKOLAH'!D127)</f>
        <v/>
      </c>
      <c r="AH128" s="104" t="str">
        <f>IF('I NILAI SEKOLAH'!E127="","", 'I NILAI SEKOLAH'!E127)</f>
        <v/>
      </c>
      <c r="AI128" s="104" t="str">
        <f>IF('I NILAI SEKOLAH'!F127="","", 'I NILAI SEKOLAH'!F127)</f>
        <v/>
      </c>
      <c r="AJ128" s="104" t="str">
        <f>IF('I NILAI SEKOLAH'!G127="","", 'I NILAI SEKOLAH'!G127)</f>
        <v/>
      </c>
      <c r="AK128" s="104" t="str">
        <f>IF('I NILAI SEKOLAH'!H127="","", 'I NILAI SEKOLAH'!H127)</f>
        <v/>
      </c>
      <c r="AL128" s="104" t="str">
        <f>IF('I NILAI SEKOLAH'!I127="","", 'I NILAI SEKOLAH'!I127)</f>
        <v/>
      </c>
      <c r="AM128" s="104" t="str">
        <f>IF('I NILAI SEKOLAH'!J127="","", 'I NILAI SEKOLAH'!J127)</f>
        <v/>
      </c>
      <c r="AN128" s="104" t="str">
        <f>IF('I NILAI SEKOLAH'!K127="","", 'I NILAI SEKOLAH'!K127)</f>
        <v/>
      </c>
      <c r="AO128" s="104" t="str">
        <f>IF('I NILAI SEKOLAH'!L127="","", 'I NILAI SEKOLAH'!L127)</f>
        <v/>
      </c>
      <c r="AP128" s="104" t="str">
        <f>IF('I NILAI SEKOLAH'!M127="","", 'I NILAI SEKOLAH'!M127)</f>
        <v/>
      </c>
      <c r="AQ128" s="104" t="str">
        <f>IF('I NILAI SEKOLAH'!N127="","", 'I NILAI SEKOLAH'!N127)</f>
        <v/>
      </c>
      <c r="AR128" s="104" t="str">
        <f>IF('I NILAI SEKOLAH'!O127="","", 'I NILAI SEKOLAH'!O127)</f>
        <v/>
      </c>
      <c r="AS128" s="104" t="str">
        <f>IF('I NILAI SEKOLAH'!P127="","", 'I NILAI SEKOLAH'!P127)</f>
        <v/>
      </c>
      <c r="AT128" s="104" t="str">
        <f>IF('I NILAI SEKOLAH'!Q127="","", 'I NILAI SEKOLAH'!Q127)</f>
        <v/>
      </c>
      <c r="AU128" s="104" t="str">
        <f>IF('I NILAI SEKOLAH'!R127="","", 'I NILAI SEKOLAH'!R127)</f>
        <v/>
      </c>
      <c r="AV128" s="104" t="str">
        <f>IF('I NILAI SEKOLAH'!S127="","", 'I NILAI SEKOLAH'!S127)</f>
        <v/>
      </c>
      <c r="AW128" s="104" t="str">
        <f>IF('I NILAI SEKOLAH'!T127="","", 'I NILAI SEKOLAH'!T127)</f>
        <v/>
      </c>
      <c r="AX128" s="105" t="str">
        <f t="shared" si="16"/>
        <v xml:space="preserve">  </v>
      </c>
      <c r="AY128" s="66"/>
    </row>
    <row r="129" spans="1:51" ht="15.75" customHeight="1" x14ac:dyDescent="0.25">
      <c r="A129" s="90" t="str">
        <f>IF(BIODATA!A127="","", BIODATA!A127)</f>
        <v/>
      </c>
      <c r="B129" s="88" t="str">
        <f>IF(BIODATA!C127="","", BIODATA!C127)</f>
        <v/>
      </c>
      <c r="C129" s="88" t="str">
        <f>IF(BIODATA!D127="","", BIODATA!D127)</f>
        <v/>
      </c>
      <c r="D129" s="107" t="str">
        <f>IF(BIODATA!E127="","", BIODATA!E127)</f>
        <v/>
      </c>
      <c r="E129" s="88" t="str">
        <f>IF(BIODATA!H127="","", BIODATA!H127)</f>
        <v/>
      </c>
      <c r="F129" s="89" t="str">
        <f>IF('I NILAI UN'!E129="","",'I NILAI UN'!E129)</f>
        <v/>
      </c>
      <c r="G129" s="89" t="str">
        <f>IF('I NILAI UN'!F129="","",'I NILAI UN'!F129)</f>
        <v/>
      </c>
      <c r="H129" s="89" t="str">
        <f>IF('I NILAI UN'!G129="","",'I NILAI UN'!G129)</f>
        <v/>
      </c>
      <c r="I129" s="89" t="str">
        <f>IF('I NILAI UN'!H129="","",'I NILAI UN'!H129)</f>
        <v/>
      </c>
      <c r="J129" s="89">
        <f t="shared" si="13"/>
        <v>0</v>
      </c>
      <c r="K129" s="108" t="str">
        <f t="shared" si="15"/>
        <v/>
      </c>
      <c r="L129" s="108" t="str">
        <f t="shared" si="9"/>
        <v/>
      </c>
      <c r="M129" s="108" t="str">
        <f t="shared" si="10"/>
        <v/>
      </c>
      <c r="N129" s="108" t="str">
        <f t="shared" si="11"/>
        <v/>
      </c>
      <c r="O129" s="91" t="str">
        <f>Aa!K131</f>
        <v xml:space="preserve">  </v>
      </c>
      <c r="P129" s="91" t="str">
        <f>Ab!K132</f>
        <v xml:space="preserve">  </v>
      </c>
      <c r="Q129" s="91" t="str">
        <f>Ac!K132</f>
        <v xml:space="preserve">  </v>
      </c>
      <c r="R129" s="91" t="str">
        <f>Ad!K132</f>
        <v xml:space="preserve">  </v>
      </c>
      <c r="S129" s="91" t="str">
        <f>'A2'!K132</f>
        <v xml:space="preserve">  </v>
      </c>
      <c r="T129" s="91" t="str">
        <f>'A3'!K132</f>
        <v xml:space="preserve">  </v>
      </c>
      <c r="U129" s="91" t="str">
        <f>'A4'!K132</f>
        <v xml:space="preserve">  </v>
      </c>
      <c r="V129" s="91" t="str">
        <f>'A5'!K132</f>
        <v xml:space="preserve">  </v>
      </c>
      <c r="W129" s="91" t="str">
        <f>'A6'!K132</f>
        <v xml:space="preserve">  </v>
      </c>
      <c r="X129" s="91" t="str">
        <f>'A7'!K132</f>
        <v xml:space="preserve">  </v>
      </c>
      <c r="Y129" s="91" t="str">
        <f>'B1'!K132</f>
        <v xml:space="preserve">  </v>
      </c>
      <c r="Z129" s="91" t="str">
        <f>'B2'!K132</f>
        <v xml:space="preserve">  </v>
      </c>
      <c r="AA129" s="91" t="str">
        <f>'B3'!K132</f>
        <v xml:space="preserve">  </v>
      </c>
      <c r="AB129" s="91" t="str">
        <f>'C1'!K132</f>
        <v xml:space="preserve">  </v>
      </c>
      <c r="AC129" s="91" t="str">
        <f>'C2'!K132</f>
        <v xml:space="preserve">  </v>
      </c>
      <c r="AD129" s="91" t="str">
        <f>'C3'!K132</f>
        <v xml:space="preserve">  </v>
      </c>
      <c r="AE129" s="91" t="str">
        <f>'C4'!K132</f>
        <v xml:space="preserve">  </v>
      </c>
      <c r="AF129" s="101" t="str">
        <f t="shared" si="14"/>
        <v xml:space="preserve">  </v>
      </c>
      <c r="AG129" s="104" t="str">
        <f>IF('I NILAI SEKOLAH'!D128="","", 'I NILAI SEKOLAH'!D128)</f>
        <v/>
      </c>
      <c r="AH129" s="104" t="str">
        <f>IF('I NILAI SEKOLAH'!E128="","", 'I NILAI SEKOLAH'!E128)</f>
        <v/>
      </c>
      <c r="AI129" s="104" t="str">
        <f>IF('I NILAI SEKOLAH'!F128="","", 'I NILAI SEKOLAH'!F128)</f>
        <v/>
      </c>
      <c r="AJ129" s="104" t="str">
        <f>IF('I NILAI SEKOLAH'!G128="","", 'I NILAI SEKOLAH'!G128)</f>
        <v/>
      </c>
      <c r="AK129" s="104" t="str">
        <f>IF('I NILAI SEKOLAH'!H128="","", 'I NILAI SEKOLAH'!H128)</f>
        <v/>
      </c>
      <c r="AL129" s="104" t="str">
        <f>IF('I NILAI SEKOLAH'!I128="","", 'I NILAI SEKOLAH'!I128)</f>
        <v/>
      </c>
      <c r="AM129" s="104" t="str">
        <f>IF('I NILAI SEKOLAH'!J128="","", 'I NILAI SEKOLAH'!J128)</f>
        <v/>
      </c>
      <c r="AN129" s="104" t="str">
        <f>IF('I NILAI SEKOLAH'!K128="","", 'I NILAI SEKOLAH'!K128)</f>
        <v/>
      </c>
      <c r="AO129" s="104" t="str">
        <f>IF('I NILAI SEKOLAH'!L128="","", 'I NILAI SEKOLAH'!L128)</f>
        <v/>
      </c>
      <c r="AP129" s="104" t="str">
        <f>IF('I NILAI SEKOLAH'!M128="","", 'I NILAI SEKOLAH'!M128)</f>
        <v/>
      </c>
      <c r="AQ129" s="104" t="str">
        <f>IF('I NILAI SEKOLAH'!N128="","", 'I NILAI SEKOLAH'!N128)</f>
        <v/>
      </c>
      <c r="AR129" s="104" t="str">
        <f>IF('I NILAI SEKOLAH'!O128="","", 'I NILAI SEKOLAH'!O128)</f>
        <v/>
      </c>
      <c r="AS129" s="104" t="str">
        <f>IF('I NILAI SEKOLAH'!P128="","", 'I NILAI SEKOLAH'!P128)</f>
        <v/>
      </c>
      <c r="AT129" s="104" t="str">
        <f>IF('I NILAI SEKOLAH'!Q128="","", 'I NILAI SEKOLAH'!Q128)</f>
        <v/>
      </c>
      <c r="AU129" s="104" t="str">
        <f>IF('I NILAI SEKOLAH'!R128="","", 'I NILAI SEKOLAH'!R128)</f>
        <v/>
      </c>
      <c r="AV129" s="104" t="str">
        <f>IF('I NILAI SEKOLAH'!S128="","", 'I NILAI SEKOLAH'!S128)</f>
        <v/>
      </c>
      <c r="AW129" s="104" t="str">
        <f>IF('I NILAI SEKOLAH'!T128="","", 'I NILAI SEKOLAH'!T128)</f>
        <v/>
      </c>
      <c r="AX129" s="105" t="str">
        <f t="shared" si="16"/>
        <v xml:space="preserve">  </v>
      </c>
      <c r="AY129" s="66"/>
    </row>
    <row r="130" spans="1:51" ht="15.75" customHeight="1" x14ac:dyDescent="0.25">
      <c r="A130" s="90" t="str">
        <f>IF(BIODATA!A128="","", BIODATA!A128)</f>
        <v/>
      </c>
      <c r="B130" s="88" t="str">
        <f>IF(BIODATA!C128="","", BIODATA!C128)</f>
        <v/>
      </c>
      <c r="C130" s="88" t="str">
        <f>IF(BIODATA!D128="","", BIODATA!D128)</f>
        <v/>
      </c>
      <c r="D130" s="107" t="str">
        <f>IF(BIODATA!E128="","", BIODATA!E128)</f>
        <v/>
      </c>
      <c r="E130" s="88" t="str">
        <f>IF(BIODATA!H128="","", BIODATA!H128)</f>
        <v/>
      </c>
      <c r="F130" s="89" t="str">
        <f>IF('I NILAI UN'!E130="","",'I NILAI UN'!E130)</f>
        <v/>
      </c>
      <c r="G130" s="89" t="str">
        <f>IF('I NILAI UN'!F130="","",'I NILAI UN'!F130)</f>
        <v/>
      </c>
      <c r="H130" s="89" t="str">
        <f>IF('I NILAI UN'!G130="","",'I NILAI UN'!G130)</f>
        <v/>
      </c>
      <c r="I130" s="89" t="str">
        <f>IF('I NILAI UN'!H130="","",'I NILAI UN'!H130)</f>
        <v/>
      </c>
      <c r="J130" s="89">
        <f t="shared" si="13"/>
        <v>0</v>
      </c>
      <c r="K130" s="108" t="str">
        <f t="shared" si="15"/>
        <v/>
      </c>
      <c r="L130" s="108" t="str">
        <f t="shared" si="9"/>
        <v/>
      </c>
      <c r="M130" s="108" t="str">
        <f t="shared" si="10"/>
        <v/>
      </c>
      <c r="N130" s="108" t="str">
        <f t="shared" si="11"/>
        <v/>
      </c>
      <c r="O130" s="91" t="str">
        <f>Aa!K132</f>
        <v xml:space="preserve">  </v>
      </c>
      <c r="P130" s="91" t="str">
        <f>Ab!K133</f>
        <v xml:space="preserve">  </v>
      </c>
      <c r="Q130" s="91" t="str">
        <f>Ac!K133</f>
        <v xml:space="preserve">  </v>
      </c>
      <c r="R130" s="91" t="str">
        <f>Ad!K133</f>
        <v xml:space="preserve">  </v>
      </c>
      <c r="S130" s="91" t="str">
        <f>'A2'!K133</f>
        <v xml:space="preserve">  </v>
      </c>
      <c r="T130" s="91" t="str">
        <f>'A3'!K133</f>
        <v xml:space="preserve">  </v>
      </c>
      <c r="U130" s="91" t="str">
        <f>'A4'!K133</f>
        <v xml:space="preserve">  </v>
      </c>
      <c r="V130" s="91" t="str">
        <f>'A5'!K133</f>
        <v xml:space="preserve">  </v>
      </c>
      <c r="W130" s="91" t="str">
        <f>'A6'!K133</f>
        <v xml:space="preserve">  </v>
      </c>
      <c r="X130" s="91" t="str">
        <f>'A7'!K133</f>
        <v xml:space="preserve">  </v>
      </c>
      <c r="Y130" s="91" t="str">
        <f>'B1'!K133</f>
        <v xml:space="preserve">  </v>
      </c>
      <c r="Z130" s="91" t="str">
        <f>'B2'!K133</f>
        <v xml:space="preserve">  </v>
      </c>
      <c r="AA130" s="91" t="str">
        <f>'B3'!K133</f>
        <v xml:space="preserve">  </v>
      </c>
      <c r="AB130" s="91" t="str">
        <f>'C1'!K133</f>
        <v xml:space="preserve">  </v>
      </c>
      <c r="AC130" s="91" t="str">
        <f>'C2'!K133</f>
        <v xml:space="preserve">  </v>
      </c>
      <c r="AD130" s="91" t="str">
        <f>'C3'!K133</f>
        <v xml:space="preserve">  </v>
      </c>
      <c r="AE130" s="91" t="str">
        <f>'C4'!K133</f>
        <v xml:space="preserve">  </v>
      </c>
      <c r="AF130" s="101" t="str">
        <f t="shared" si="14"/>
        <v xml:space="preserve">  </v>
      </c>
      <c r="AG130" s="104" t="str">
        <f>IF('I NILAI SEKOLAH'!D129="","", 'I NILAI SEKOLAH'!D129)</f>
        <v/>
      </c>
      <c r="AH130" s="104" t="str">
        <f>IF('I NILAI SEKOLAH'!E129="","", 'I NILAI SEKOLAH'!E129)</f>
        <v/>
      </c>
      <c r="AI130" s="104" t="str">
        <f>IF('I NILAI SEKOLAH'!F129="","", 'I NILAI SEKOLAH'!F129)</f>
        <v/>
      </c>
      <c r="AJ130" s="104" t="str">
        <f>IF('I NILAI SEKOLAH'!G129="","", 'I NILAI SEKOLAH'!G129)</f>
        <v/>
      </c>
      <c r="AK130" s="104" t="str">
        <f>IF('I NILAI SEKOLAH'!H129="","", 'I NILAI SEKOLAH'!H129)</f>
        <v/>
      </c>
      <c r="AL130" s="104" t="str">
        <f>IF('I NILAI SEKOLAH'!I129="","", 'I NILAI SEKOLAH'!I129)</f>
        <v/>
      </c>
      <c r="AM130" s="104" t="str">
        <f>IF('I NILAI SEKOLAH'!J129="","", 'I NILAI SEKOLAH'!J129)</f>
        <v/>
      </c>
      <c r="AN130" s="104" t="str">
        <f>IF('I NILAI SEKOLAH'!K129="","", 'I NILAI SEKOLAH'!K129)</f>
        <v/>
      </c>
      <c r="AO130" s="104" t="str">
        <f>IF('I NILAI SEKOLAH'!L129="","", 'I NILAI SEKOLAH'!L129)</f>
        <v/>
      </c>
      <c r="AP130" s="104" t="str">
        <f>IF('I NILAI SEKOLAH'!M129="","", 'I NILAI SEKOLAH'!M129)</f>
        <v/>
      </c>
      <c r="AQ130" s="104" t="str">
        <f>IF('I NILAI SEKOLAH'!N129="","", 'I NILAI SEKOLAH'!N129)</f>
        <v/>
      </c>
      <c r="AR130" s="104" t="str">
        <f>IF('I NILAI SEKOLAH'!O129="","", 'I NILAI SEKOLAH'!O129)</f>
        <v/>
      </c>
      <c r="AS130" s="104" t="str">
        <f>IF('I NILAI SEKOLAH'!P129="","", 'I NILAI SEKOLAH'!P129)</f>
        <v/>
      </c>
      <c r="AT130" s="104" t="str">
        <f>IF('I NILAI SEKOLAH'!Q129="","", 'I NILAI SEKOLAH'!Q129)</f>
        <v/>
      </c>
      <c r="AU130" s="104" t="str">
        <f>IF('I NILAI SEKOLAH'!R129="","", 'I NILAI SEKOLAH'!R129)</f>
        <v/>
      </c>
      <c r="AV130" s="104" t="str">
        <f>IF('I NILAI SEKOLAH'!S129="","", 'I NILAI SEKOLAH'!S129)</f>
        <v/>
      </c>
      <c r="AW130" s="104" t="str">
        <f>IF('I NILAI SEKOLAH'!T129="","", 'I NILAI SEKOLAH'!T129)</f>
        <v/>
      </c>
      <c r="AX130" s="105" t="str">
        <f t="shared" si="16"/>
        <v xml:space="preserve">  </v>
      </c>
      <c r="AY130" s="66"/>
    </row>
    <row r="131" spans="1:51" ht="15.75" customHeight="1" x14ac:dyDescent="0.25">
      <c r="A131" s="90" t="str">
        <f>IF(BIODATA!A129="","", BIODATA!A129)</f>
        <v/>
      </c>
      <c r="B131" s="88" t="str">
        <f>IF(BIODATA!C129="","", BIODATA!C129)</f>
        <v/>
      </c>
      <c r="C131" s="88" t="str">
        <f>IF(BIODATA!D129="","", BIODATA!D129)</f>
        <v/>
      </c>
      <c r="D131" s="107" t="str">
        <f>IF(BIODATA!E129="","", BIODATA!E129)</f>
        <v/>
      </c>
      <c r="E131" s="88" t="str">
        <f>IF(BIODATA!H129="","", BIODATA!H129)</f>
        <v/>
      </c>
      <c r="F131" s="89" t="str">
        <f>IF('I NILAI UN'!E131="","",'I NILAI UN'!E131)</f>
        <v/>
      </c>
      <c r="G131" s="89" t="str">
        <f>IF('I NILAI UN'!F131="","",'I NILAI UN'!F131)</f>
        <v/>
      </c>
      <c r="H131" s="89" t="str">
        <f>IF('I NILAI UN'!G131="","",'I NILAI UN'!G131)</f>
        <v/>
      </c>
      <c r="I131" s="89" t="str">
        <f>IF('I NILAI UN'!H131="","",'I NILAI UN'!H131)</f>
        <v/>
      </c>
      <c r="J131" s="89">
        <f t="shared" si="13"/>
        <v>0</v>
      </c>
      <c r="K131" s="108" t="str">
        <f t="shared" si="15"/>
        <v/>
      </c>
      <c r="L131" s="108" t="str">
        <f t="shared" si="9"/>
        <v/>
      </c>
      <c r="M131" s="108" t="str">
        <f t="shared" si="10"/>
        <v/>
      </c>
      <c r="N131" s="108" t="str">
        <f t="shared" si="11"/>
        <v/>
      </c>
      <c r="O131" s="91" t="str">
        <f>Aa!K133</f>
        <v xml:space="preserve">  </v>
      </c>
      <c r="P131" s="91" t="str">
        <f>Ab!K134</f>
        <v xml:space="preserve">  </v>
      </c>
      <c r="Q131" s="91" t="str">
        <f>Ac!K134</f>
        <v xml:space="preserve">  </v>
      </c>
      <c r="R131" s="91" t="str">
        <f>Ad!K134</f>
        <v xml:space="preserve">  </v>
      </c>
      <c r="S131" s="91" t="str">
        <f>'A2'!K134</f>
        <v xml:space="preserve">  </v>
      </c>
      <c r="T131" s="91" t="str">
        <f>'A3'!K134</f>
        <v xml:space="preserve">  </v>
      </c>
      <c r="U131" s="91" t="str">
        <f>'A4'!K134</f>
        <v xml:space="preserve">  </v>
      </c>
      <c r="V131" s="91" t="str">
        <f>'A5'!K134</f>
        <v xml:space="preserve">  </v>
      </c>
      <c r="W131" s="91" t="str">
        <f>'A6'!K134</f>
        <v xml:space="preserve">  </v>
      </c>
      <c r="X131" s="91" t="str">
        <f>'A7'!K134</f>
        <v xml:space="preserve">  </v>
      </c>
      <c r="Y131" s="91" t="str">
        <f>'B1'!K134</f>
        <v xml:space="preserve">  </v>
      </c>
      <c r="Z131" s="91" t="str">
        <f>'B2'!K134</f>
        <v xml:space="preserve">  </v>
      </c>
      <c r="AA131" s="91" t="str">
        <f>'B3'!K134</f>
        <v xml:space="preserve">  </v>
      </c>
      <c r="AB131" s="91" t="str">
        <f>'C1'!K134</f>
        <v xml:space="preserve">  </v>
      </c>
      <c r="AC131" s="91" t="str">
        <f>'C2'!K134</f>
        <v xml:space="preserve">  </v>
      </c>
      <c r="AD131" s="91" t="str">
        <f>'C3'!K134</f>
        <v xml:space="preserve">  </v>
      </c>
      <c r="AE131" s="91" t="str">
        <f>'C4'!K134</f>
        <v xml:space="preserve">  </v>
      </c>
      <c r="AF131" s="101" t="str">
        <f t="shared" si="14"/>
        <v xml:space="preserve">  </v>
      </c>
      <c r="AG131" s="104" t="str">
        <f>IF('I NILAI SEKOLAH'!D130="","", 'I NILAI SEKOLAH'!D130)</f>
        <v/>
      </c>
      <c r="AH131" s="104" t="str">
        <f>IF('I NILAI SEKOLAH'!E130="","", 'I NILAI SEKOLAH'!E130)</f>
        <v/>
      </c>
      <c r="AI131" s="104" t="str">
        <f>IF('I NILAI SEKOLAH'!F130="","", 'I NILAI SEKOLAH'!F130)</f>
        <v/>
      </c>
      <c r="AJ131" s="104" t="str">
        <f>IF('I NILAI SEKOLAH'!G130="","", 'I NILAI SEKOLAH'!G130)</f>
        <v/>
      </c>
      <c r="AK131" s="104" t="str">
        <f>IF('I NILAI SEKOLAH'!H130="","", 'I NILAI SEKOLAH'!H130)</f>
        <v/>
      </c>
      <c r="AL131" s="104" t="str">
        <f>IF('I NILAI SEKOLAH'!I130="","", 'I NILAI SEKOLAH'!I130)</f>
        <v/>
      </c>
      <c r="AM131" s="104" t="str">
        <f>IF('I NILAI SEKOLAH'!J130="","", 'I NILAI SEKOLAH'!J130)</f>
        <v/>
      </c>
      <c r="AN131" s="104" t="str">
        <f>IF('I NILAI SEKOLAH'!K130="","", 'I NILAI SEKOLAH'!K130)</f>
        <v/>
      </c>
      <c r="AO131" s="104" t="str">
        <f>IF('I NILAI SEKOLAH'!L130="","", 'I NILAI SEKOLAH'!L130)</f>
        <v/>
      </c>
      <c r="AP131" s="104" t="str">
        <f>IF('I NILAI SEKOLAH'!M130="","", 'I NILAI SEKOLAH'!M130)</f>
        <v/>
      </c>
      <c r="AQ131" s="104" t="str">
        <f>IF('I NILAI SEKOLAH'!N130="","", 'I NILAI SEKOLAH'!N130)</f>
        <v/>
      </c>
      <c r="AR131" s="104" t="str">
        <f>IF('I NILAI SEKOLAH'!O130="","", 'I NILAI SEKOLAH'!O130)</f>
        <v/>
      </c>
      <c r="AS131" s="104" t="str">
        <f>IF('I NILAI SEKOLAH'!P130="","", 'I NILAI SEKOLAH'!P130)</f>
        <v/>
      </c>
      <c r="AT131" s="104" t="str">
        <f>IF('I NILAI SEKOLAH'!Q130="","", 'I NILAI SEKOLAH'!Q130)</f>
        <v/>
      </c>
      <c r="AU131" s="104" t="str">
        <f>IF('I NILAI SEKOLAH'!R130="","", 'I NILAI SEKOLAH'!R130)</f>
        <v/>
      </c>
      <c r="AV131" s="104" t="str">
        <f>IF('I NILAI SEKOLAH'!S130="","", 'I NILAI SEKOLAH'!S130)</f>
        <v/>
      </c>
      <c r="AW131" s="104" t="str">
        <f>IF('I NILAI SEKOLAH'!T130="","", 'I NILAI SEKOLAH'!T130)</f>
        <v/>
      </c>
      <c r="AX131" s="105" t="str">
        <f t="shared" si="16"/>
        <v xml:space="preserve">  </v>
      </c>
      <c r="AY131" s="66"/>
    </row>
    <row r="132" spans="1:51" ht="15.75" customHeight="1" x14ac:dyDescent="0.25">
      <c r="A132" s="90" t="str">
        <f>IF(BIODATA!A130="","", BIODATA!A130)</f>
        <v/>
      </c>
      <c r="B132" s="88" t="str">
        <f>IF(BIODATA!C130="","", BIODATA!C130)</f>
        <v/>
      </c>
      <c r="C132" s="88" t="str">
        <f>IF(BIODATA!D130="","", BIODATA!D130)</f>
        <v/>
      </c>
      <c r="D132" s="107" t="str">
        <f>IF(BIODATA!E130="","", BIODATA!E130)</f>
        <v/>
      </c>
      <c r="E132" s="88" t="str">
        <f>IF(BIODATA!H130="","", BIODATA!H130)</f>
        <v/>
      </c>
      <c r="F132" s="89" t="str">
        <f>IF('I NILAI UN'!E132="","",'I NILAI UN'!E132)</f>
        <v/>
      </c>
      <c r="G132" s="89" t="str">
        <f>IF('I NILAI UN'!F132="","",'I NILAI UN'!F132)</f>
        <v/>
      </c>
      <c r="H132" s="89" t="str">
        <f>IF('I NILAI UN'!G132="","",'I NILAI UN'!G132)</f>
        <v/>
      </c>
      <c r="I132" s="89" t="str">
        <f>IF('I NILAI UN'!H132="","",'I NILAI UN'!H132)</f>
        <v/>
      </c>
      <c r="J132" s="89">
        <f t="shared" si="13"/>
        <v>0</v>
      </c>
      <c r="K132" s="108" t="str">
        <f t="shared" si="15"/>
        <v/>
      </c>
      <c r="L132" s="108" t="str">
        <f t="shared" si="9"/>
        <v/>
      </c>
      <c r="M132" s="108" t="str">
        <f t="shared" si="10"/>
        <v/>
      </c>
      <c r="N132" s="108" t="str">
        <f t="shared" si="11"/>
        <v/>
      </c>
      <c r="O132" s="91" t="str">
        <f>Aa!K134</f>
        <v xml:space="preserve">  </v>
      </c>
      <c r="P132" s="91" t="str">
        <f>Ab!K135</f>
        <v xml:space="preserve">  </v>
      </c>
      <c r="Q132" s="91" t="str">
        <f>Ac!K135</f>
        <v xml:space="preserve">  </v>
      </c>
      <c r="R132" s="91" t="str">
        <f>Ad!K135</f>
        <v xml:space="preserve">  </v>
      </c>
      <c r="S132" s="91" t="str">
        <f>'A2'!K135</f>
        <v xml:space="preserve">  </v>
      </c>
      <c r="T132" s="91" t="str">
        <f>'A3'!K135</f>
        <v xml:space="preserve">  </v>
      </c>
      <c r="U132" s="91" t="str">
        <f>'A4'!K135</f>
        <v xml:space="preserve">  </v>
      </c>
      <c r="V132" s="91" t="str">
        <f>'A5'!K135</f>
        <v xml:space="preserve">  </v>
      </c>
      <c r="W132" s="91" t="str">
        <f>'A6'!K135</f>
        <v xml:space="preserve">  </v>
      </c>
      <c r="X132" s="91" t="str">
        <f>'A7'!K135</f>
        <v xml:space="preserve">  </v>
      </c>
      <c r="Y132" s="91" t="str">
        <f>'B1'!K135</f>
        <v xml:space="preserve">  </v>
      </c>
      <c r="Z132" s="91" t="str">
        <f>'B2'!K135</f>
        <v xml:space="preserve">  </v>
      </c>
      <c r="AA132" s="91" t="str">
        <f>'B3'!K135</f>
        <v xml:space="preserve">  </v>
      </c>
      <c r="AB132" s="91" t="str">
        <f>'C1'!K135</f>
        <v xml:space="preserve">  </v>
      </c>
      <c r="AC132" s="91" t="str">
        <f>'C2'!K135</f>
        <v xml:space="preserve">  </v>
      </c>
      <c r="AD132" s="91" t="str">
        <f>'C3'!K135</f>
        <v xml:space="preserve">  </v>
      </c>
      <c r="AE132" s="91" t="str">
        <f>'C4'!K135</f>
        <v xml:space="preserve">  </v>
      </c>
      <c r="AF132" s="101" t="str">
        <f t="shared" si="14"/>
        <v xml:space="preserve">  </v>
      </c>
      <c r="AG132" s="104" t="str">
        <f>IF('I NILAI SEKOLAH'!D131="","", 'I NILAI SEKOLAH'!D131)</f>
        <v/>
      </c>
      <c r="AH132" s="104" t="str">
        <f>IF('I NILAI SEKOLAH'!E131="","", 'I NILAI SEKOLAH'!E131)</f>
        <v/>
      </c>
      <c r="AI132" s="104" t="str">
        <f>IF('I NILAI SEKOLAH'!F131="","", 'I NILAI SEKOLAH'!F131)</f>
        <v/>
      </c>
      <c r="AJ132" s="104" t="str">
        <f>IF('I NILAI SEKOLAH'!G131="","", 'I NILAI SEKOLAH'!G131)</f>
        <v/>
      </c>
      <c r="AK132" s="104" t="str">
        <f>IF('I NILAI SEKOLAH'!H131="","", 'I NILAI SEKOLAH'!H131)</f>
        <v/>
      </c>
      <c r="AL132" s="104" t="str">
        <f>IF('I NILAI SEKOLAH'!I131="","", 'I NILAI SEKOLAH'!I131)</f>
        <v/>
      </c>
      <c r="AM132" s="104" t="str">
        <f>IF('I NILAI SEKOLAH'!J131="","", 'I NILAI SEKOLAH'!J131)</f>
        <v/>
      </c>
      <c r="AN132" s="104" t="str">
        <f>IF('I NILAI SEKOLAH'!K131="","", 'I NILAI SEKOLAH'!K131)</f>
        <v/>
      </c>
      <c r="AO132" s="104" t="str">
        <f>IF('I NILAI SEKOLAH'!L131="","", 'I NILAI SEKOLAH'!L131)</f>
        <v/>
      </c>
      <c r="AP132" s="104" t="str">
        <f>IF('I NILAI SEKOLAH'!M131="","", 'I NILAI SEKOLAH'!M131)</f>
        <v/>
      </c>
      <c r="AQ132" s="104" t="str">
        <f>IF('I NILAI SEKOLAH'!N131="","", 'I NILAI SEKOLAH'!N131)</f>
        <v/>
      </c>
      <c r="AR132" s="104" t="str">
        <f>IF('I NILAI SEKOLAH'!O131="","", 'I NILAI SEKOLAH'!O131)</f>
        <v/>
      </c>
      <c r="AS132" s="104" t="str">
        <f>IF('I NILAI SEKOLAH'!P131="","", 'I NILAI SEKOLAH'!P131)</f>
        <v/>
      </c>
      <c r="AT132" s="104" t="str">
        <f>IF('I NILAI SEKOLAH'!Q131="","", 'I NILAI SEKOLAH'!Q131)</f>
        <v/>
      </c>
      <c r="AU132" s="104" t="str">
        <f>IF('I NILAI SEKOLAH'!R131="","", 'I NILAI SEKOLAH'!R131)</f>
        <v/>
      </c>
      <c r="AV132" s="104" t="str">
        <f>IF('I NILAI SEKOLAH'!S131="","", 'I NILAI SEKOLAH'!S131)</f>
        <v/>
      </c>
      <c r="AW132" s="104" t="str">
        <f>IF('I NILAI SEKOLAH'!T131="","", 'I NILAI SEKOLAH'!T131)</f>
        <v/>
      </c>
      <c r="AX132" s="105" t="str">
        <f t="shared" si="16"/>
        <v xml:space="preserve">  </v>
      </c>
      <c r="AY132" s="66"/>
    </row>
    <row r="133" spans="1:51" ht="15.75" customHeight="1" x14ac:dyDescent="0.25">
      <c r="A133" s="90" t="str">
        <f>IF(BIODATA!A131="","", BIODATA!A131)</f>
        <v/>
      </c>
      <c r="B133" s="88" t="str">
        <f>IF(BIODATA!C131="","", BIODATA!C131)</f>
        <v/>
      </c>
      <c r="C133" s="88" t="str">
        <f>IF(BIODATA!D131="","", BIODATA!D131)</f>
        <v/>
      </c>
      <c r="D133" s="107" t="str">
        <f>IF(BIODATA!E131="","", BIODATA!E131)</f>
        <v/>
      </c>
      <c r="E133" s="88" t="str">
        <f>IF(BIODATA!H131="","", BIODATA!H131)</f>
        <v/>
      </c>
      <c r="F133" s="89" t="str">
        <f>IF('I NILAI UN'!E133="","",'I NILAI UN'!E133)</f>
        <v/>
      </c>
      <c r="G133" s="89" t="str">
        <f>IF('I NILAI UN'!F133="","",'I NILAI UN'!F133)</f>
        <v/>
      </c>
      <c r="H133" s="89" t="str">
        <f>IF('I NILAI UN'!G133="","",'I NILAI UN'!G133)</f>
        <v/>
      </c>
      <c r="I133" s="89" t="str">
        <f>IF('I NILAI UN'!H133="","",'I NILAI UN'!H133)</f>
        <v/>
      </c>
      <c r="J133" s="89">
        <f t="shared" si="13"/>
        <v>0</v>
      </c>
      <c r="K133" s="108" t="str">
        <f t="shared" si="15"/>
        <v/>
      </c>
      <c r="L133" s="108" t="str">
        <f t="shared" si="9"/>
        <v/>
      </c>
      <c r="M133" s="108" t="str">
        <f t="shared" si="10"/>
        <v/>
      </c>
      <c r="N133" s="108" t="str">
        <f t="shared" si="11"/>
        <v/>
      </c>
      <c r="O133" s="91" t="str">
        <f>Aa!K135</f>
        <v xml:space="preserve">  </v>
      </c>
      <c r="P133" s="91" t="str">
        <f>Ab!K136</f>
        <v xml:space="preserve">  </v>
      </c>
      <c r="Q133" s="91" t="str">
        <f>Ac!K136</f>
        <v xml:space="preserve">  </v>
      </c>
      <c r="R133" s="91" t="str">
        <f>Ad!K136</f>
        <v xml:space="preserve">  </v>
      </c>
      <c r="S133" s="91" t="str">
        <f>'A2'!K136</f>
        <v xml:space="preserve">  </v>
      </c>
      <c r="T133" s="91" t="str">
        <f>'A3'!K136</f>
        <v xml:space="preserve">  </v>
      </c>
      <c r="U133" s="91" t="str">
        <f>'A4'!K136</f>
        <v xml:space="preserve">  </v>
      </c>
      <c r="V133" s="91" t="str">
        <f>'A5'!K136</f>
        <v xml:space="preserve">  </v>
      </c>
      <c r="W133" s="91" t="str">
        <f>'A6'!K136</f>
        <v xml:space="preserve">  </v>
      </c>
      <c r="X133" s="91" t="str">
        <f>'A7'!K136</f>
        <v xml:space="preserve">  </v>
      </c>
      <c r="Y133" s="91" t="str">
        <f>'B1'!K136</f>
        <v xml:space="preserve">  </v>
      </c>
      <c r="Z133" s="91" t="str">
        <f>'B2'!K136</f>
        <v xml:space="preserve">  </v>
      </c>
      <c r="AA133" s="91" t="str">
        <f>'B3'!K136</f>
        <v xml:space="preserve">  </v>
      </c>
      <c r="AB133" s="91" t="str">
        <f>'C1'!K136</f>
        <v xml:space="preserve">  </v>
      </c>
      <c r="AC133" s="91" t="str">
        <f>'C2'!K136</f>
        <v xml:space="preserve">  </v>
      </c>
      <c r="AD133" s="91" t="str">
        <f>'C3'!K136</f>
        <v xml:space="preserve">  </v>
      </c>
      <c r="AE133" s="91" t="str">
        <f>'C4'!K136</f>
        <v xml:space="preserve">  </v>
      </c>
      <c r="AF133" s="101" t="str">
        <f t="shared" si="14"/>
        <v xml:space="preserve">  </v>
      </c>
      <c r="AG133" s="104" t="str">
        <f>IF('I NILAI SEKOLAH'!D132="","", 'I NILAI SEKOLAH'!D132)</f>
        <v/>
      </c>
      <c r="AH133" s="104" t="str">
        <f>IF('I NILAI SEKOLAH'!E132="","", 'I NILAI SEKOLAH'!E132)</f>
        <v/>
      </c>
      <c r="AI133" s="104" t="str">
        <f>IF('I NILAI SEKOLAH'!F132="","", 'I NILAI SEKOLAH'!F132)</f>
        <v/>
      </c>
      <c r="AJ133" s="104" t="str">
        <f>IF('I NILAI SEKOLAH'!G132="","", 'I NILAI SEKOLAH'!G132)</f>
        <v/>
      </c>
      <c r="AK133" s="104" t="str">
        <f>IF('I NILAI SEKOLAH'!H132="","", 'I NILAI SEKOLAH'!H132)</f>
        <v/>
      </c>
      <c r="AL133" s="104" t="str">
        <f>IF('I NILAI SEKOLAH'!I132="","", 'I NILAI SEKOLAH'!I132)</f>
        <v/>
      </c>
      <c r="AM133" s="104" t="str">
        <f>IF('I NILAI SEKOLAH'!J132="","", 'I NILAI SEKOLAH'!J132)</f>
        <v/>
      </c>
      <c r="AN133" s="104" t="str">
        <f>IF('I NILAI SEKOLAH'!K132="","", 'I NILAI SEKOLAH'!K132)</f>
        <v/>
      </c>
      <c r="AO133" s="104" t="str">
        <f>IF('I NILAI SEKOLAH'!L132="","", 'I NILAI SEKOLAH'!L132)</f>
        <v/>
      </c>
      <c r="AP133" s="104" t="str">
        <f>IF('I NILAI SEKOLAH'!M132="","", 'I NILAI SEKOLAH'!M132)</f>
        <v/>
      </c>
      <c r="AQ133" s="104" t="str">
        <f>IF('I NILAI SEKOLAH'!N132="","", 'I NILAI SEKOLAH'!N132)</f>
        <v/>
      </c>
      <c r="AR133" s="104" t="str">
        <f>IF('I NILAI SEKOLAH'!O132="","", 'I NILAI SEKOLAH'!O132)</f>
        <v/>
      </c>
      <c r="AS133" s="104" t="str">
        <f>IF('I NILAI SEKOLAH'!P132="","", 'I NILAI SEKOLAH'!P132)</f>
        <v/>
      </c>
      <c r="AT133" s="104" t="str">
        <f>IF('I NILAI SEKOLAH'!Q132="","", 'I NILAI SEKOLAH'!Q132)</f>
        <v/>
      </c>
      <c r="AU133" s="104" t="str">
        <f>IF('I NILAI SEKOLAH'!R132="","", 'I NILAI SEKOLAH'!R132)</f>
        <v/>
      </c>
      <c r="AV133" s="104" t="str">
        <f>IF('I NILAI SEKOLAH'!S132="","", 'I NILAI SEKOLAH'!S132)</f>
        <v/>
      </c>
      <c r="AW133" s="104" t="str">
        <f>IF('I NILAI SEKOLAH'!T132="","", 'I NILAI SEKOLAH'!T132)</f>
        <v/>
      </c>
      <c r="AX133" s="105" t="str">
        <f t="shared" si="16"/>
        <v xml:space="preserve">  </v>
      </c>
      <c r="AY133" s="66"/>
    </row>
    <row r="134" spans="1:51" ht="15.75" customHeight="1" x14ac:dyDescent="0.25">
      <c r="A134" s="90" t="str">
        <f>IF(BIODATA!A132="","", BIODATA!A132)</f>
        <v/>
      </c>
      <c r="B134" s="88" t="str">
        <f>IF(BIODATA!C132="","", BIODATA!C132)</f>
        <v/>
      </c>
      <c r="C134" s="88" t="str">
        <f>IF(BIODATA!D132="","", BIODATA!D132)</f>
        <v/>
      </c>
      <c r="D134" s="107" t="str">
        <f>IF(BIODATA!E132="","", BIODATA!E132)</f>
        <v/>
      </c>
      <c r="E134" s="88" t="str">
        <f>IF(BIODATA!H132="","", BIODATA!H132)</f>
        <v/>
      </c>
      <c r="F134" s="89" t="str">
        <f>IF('I NILAI UN'!E134="","",'I NILAI UN'!E134)</f>
        <v/>
      </c>
      <c r="G134" s="89" t="str">
        <f>IF('I NILAI UN'!F134="","",'I NILAI UN'!F134)</f>
        <v/>
      </c>
      <c r="H134" s="89" t="str">
        <f>IF('I NILAI UN'!G134="","",'I NILAI UN'!G134)</f>
        <v/>
      </c>
      <c r="I134" s="89" t="str">
        <f>IF('I NILAI UN'!H134="","",'I NILAI UN'!H134)</f>
        <v/>
      </c>
      <c r="J134" s="89">
        <f t="shared" si="13"/>
        <v>0</v>
      </c>
      <c r="K134" s="108" t="str">
        <f t="shared" si="15"/>
        <v/>
      </c>
      <c r="L134" s="108" t="str">
        <f t="shared" si="9"/>
        <v/>
      </c>
      <c r="M134" s="108" t="str">
        <f t="shared" si="10"/>
        <v/>
      </c>
      <c r="N134" s="108" t="str">
        <f t="shared" si="11"/>
        <v/>
      </c>
      <c r="O134" s="91" t="str">
        <f>Aa!K136</f>
        <v xml:space="preserve">  </v>
      </c>
      <c r="P134" s="91" t="str">
        <f>Ab!K137</f>
        <v xml:space="preserve">  </v>
      </c>
      <c r="Q134" s="91" t="str">
        <f>Ac!K137</f>
        <v xml:space="preserve">  </v>
      </c>
      <c r="R134" s="91" t="str">
        <f>Ad!K137</f>
        <v xml:space="preserve">  </v>
      </c>
      <c r="S134" s="91" t="str">
        <f>'A2'!K137</f>
        <v xml:space="preserve">  </v>
      </c>
      <c r="T134" s="91" t="str">
        <f>'A3'!K137</f>
        <v xml:space="preserve">  </v>
      </c>
      <c r="U134" s="91" t="str">
        <f>'A4'!K137</f>
        <v xml:space="preserve">  </v>
      </c>
      <c r="V134" s="91" t="str">
        <f>'A5'!K137</f>
        <v xml:space="preserve">  </v>
      </c>
      <c r="W134" s="91" t="str">
        <f>'A6'!K137</f>
        <v xml:space="preserve">  </v>
      </c>
      <c r="X134" s="91" t="str">
        <f>'A7'!K137</f>
        <v xml:space="preserve">  </v>
      </c>
      <c r="Y134" s="91" t="str">
        <f>'B1'!K137</f>
        <v xml:space="preserve">  </v>
      </c>
      <c r="Z134" s="91" t="str">
        <f>'B2'!K137</f>
        <v xml:space="preserve">  </v>
      </c>
      <c r="AA134" s="91" t="str">
        <f>'B3'!K137</f>
        <v xml:space="preserve">  </v>
      </c>
      <c r="AB134" s="91" t="str">
        <f>'C1'!K137</f>
        <v xml:space="preserve">  </v>
      </c>
      <c r="AC134" s="91" t="str">
        <f>'C2'!K137</f>
        <v xml:space="preserve">  </v>
      </c>
      <c r="AD134" s="91" t="str">
        <f>'C3'!K137</f>
        <v xml:space="preserve">  </v>
      </c>
      <c r="AE134" s="91" t="str">
        <f>'C4'!K137</f>
        <v xml:space="preserve">  </v>
      </c>
      <c r="AF134" s="101" t="str">
        <f t="shared" si="14"/>
        <v xml:space="preserve">  </v>
      </c>
      <c r="AG134" s="104" t="str">
        <f>IF('I NILAI SEKOLAH'!D133="","", 'I NILAI SEKOLAH'!D133)</f>
        <v/>
      </c>
      <c r="AH134" s="104" t="str">
        <f>IF('I NILAI SEKOLAH'!E133="","", 'I NILAI SEKOLAH'!E133)</f>
        <v/>
      </c>
      <c r="AI134" s="104" t="str">
        <f>IF('I NILAI SEKOLAH'!F133="","", 'I NILAI SEKOLAH'!F133)</f>
        <v/>
      </c>
      <c r="AJ134" s="104" t="str">
        <f>IF('I NILAI SEKOLAH'!G133="","", 'I NILAI SEKOLAH'!G133)</f>
        <v/>
      </c>
      <c r="AK134" s="104" t="str">
        <f>IF('I NILAI SEKOLAH'!H133="","", 'I NILAI SEKOLAH'!H133)</f>
        <v/>
      </c>
      <c r="AL134" s="104" t="str">
        <f>IF('I NILAI SEKOLAH'!I133="","", 'I NILAI SEKOLAH'!I133)</f>
        <v/>
      </c>
      <c r="AM134" s="104" t="str">
        <f>IF('I NILAI SEKOLAH'!J133="","", 'I NILAI SEKOLAH'!J133)</f>
        <v/>
      </c>
      <c r="AN134" s="104" t="str">
        <f>IF('I NILAI SEKOLAH'!K133="","", 'I NILAI SEKOLAH'!K133)</f>
        <v/>
      </c>
      <c r="AO134" s="104" t="str">
        <f>IF('I NILAI SEKOLAH'!L133="","", 'I NILAI SEKOLAH'!L133)</f>
        <v/>
      </c>
      <c r="AP134" s="104" t="str">
        <f>IF('I NILAI SEKOLAH'!M133="","", 'I NILAI SEKOLAH'!M133)</f>
        <v/>
      </c>
      <c r="AQ134" s="104" t="str">
        <f>IF('I NILAI SEKOLAH'!N133="","", 'I NILAI SEKOLAH'!N133)</f>
        <v/>
      </c>
      <c r="AR134" s="104" t="str">
        <f>IF('I NILAI SEKOLAH'!O133="","", 'I NILAI SEKOLAH'!O133)</f>
        <v/>
      </c>
      <c r="AS134" s="104" t="str">
        <f>IF('I NILAI SEKOLAH'!P133="","", 'I NILAI SEKOLAH'!P133)</f>
        <v/>
      </c>
      <c r="AT134" s="104" t="str">
        <f>IF('I NILAI SEKOLAH'!Q133="","", 'I NILAI SEKOLAH'!Q133)</f>
        <v/>
      </c>
      <c r="AU134" s="104" t="str">
        <f>IF('I NILAI SEKOLAH'!R133="","", 'I NILAI SEKOLAH'!R133)</f>
        <v/>
      </c>
      <c r="AV134" s="104" t="str">
        <f>IF('I NILAI SEKOLAH'!S133="","", 'I NILAI SEKOLAH'!S133)</f>
        <v/>
      </c>
      <c r="AW134" s="104" t="str">
        <f>IF('I NILAI SEKOLAH'!T133="","", 'I NILAI SEKOLAH'!T133)</f>
        <v/>
      </c>
      <c r="AX134" s="105" t="str">
        <f t="shared" si="16"/>
        <v xml:space="preserve">  </v>
      </c>
      <c r="AY134" s="66"/>
    </row>
    <row r="135" spans="1:51" ht="15.75" customHeight="1" x14ac:dyDescent="0.25">
      <c r="A135" s="90" t="str">
        <f>IF(BIODATA!A133="","", BIODATA!A133)</f>
        <v/>
      </c>
      <c r="B135" s="88" t="str">
        <f>IF(BIODATA!C133="","", BIODATA!C133)</f>
        <v/>
      </c>
      <c r="C135" s="88" t="str">
        <f>IF(BIODATA!D133="","", BIODATA!D133)</f>
        <v/>
      </c>
      <c r="D135" s="107" t="str">
        <f>IF(BIODATA!E133="","", BIODATA!E133)</f>
        <v/>
      </c>
      <c r="E135" s="88" t="str">
        <f>IF(BIODATA!H133="","", BIODATA!H133)</f>
        <v/>
      </c>
      <c r="F135" s="89" t="str">
        <f>IF('I NILAI UN'!E135="","",'I NILAI UN'!E135)</f>
        <v/>
      </c>
      <c r="G135" s="89" t="str">
        <f>IF('I NILAI UN'!F135="","",'I NILAI UN'!F135)</f>
        <v/>
      </c>
      <c r="H135" s="89" t="str">
        <f>IF('I NILAI UN'!G135="","",'I NILAI UN'!G135)</f>
        <v/>
      </c>
      <c r="I135" s="89" t="str">
        <f>IF('I NILAI UN'!H135="","",'I NILAI UN'!H135)</f>
        <v/>
      </c>
      <c r="J135" s="89">
        <f t="shared" si="13"/>
        <v>0</v>
      </c>
      <c r="K135" s="108" t="str">
        <f t="shared" si="15"/>
        <v/>
      </c>
      <c r="L135" s="108" t="str">
        <f t="shared" si="9"/>
        <v/>
      </c>
      <c r="M135" s="108" t="str">
        <f t="shared" si="10"/>
        <v/>
      </c>
      <c r="N135" s="108" t="str">
        <f t="shared" si="11"/>
        <v/>
      </c>
      <c r="O135" s="91" t="str">
        <f>Aa!K137</f>
        <v xml:space="preserve">  </v>
      </c>
      <c r="P135" s="91" t="str">
        <f>Ab!K138</f>
        <v xml:space="preserve">  </v>
      </c>
      <c r="Q135" s="91" t="str">
        <f>Ac!K138</f>
        <v xml:space="preserve">  </v>
      </c>
      <c r="R135" s="91" t="str">
        <f>Ad!K138</f>
        <v xml:space="preserve">  </v>
      </c>
      <c r="S135" s="91" t="str">
        <f>'A2'!K138</f>
        <v xml:space="preserve">  </v>
      </c>
      <c r="T135" s="91" t="str">
        <f>'A3'!K138</f>
        <v xml:space="preserve">  </v>
      </c>
      <c r="U135" s="91" t="str">
        <f>'A4'!K138</f>
        <v xml:space="preserve">  </v>
      </c>
      <c r="V135" s="91" t="str">
        <f>'A5'!K138</f>
        <v xml:space="preserve">  </v>
      </c>
      <c r="W135" s="91" t="str">
        <f>'A6'!K138</f>
        <v xml:space="preserve">  </v>
      </c>
      <c r="X135" s="91" t="str">
        <f>'A7'!K138</f>
        <v xml:space="preserve">  </v>
      </c>
      <c r="Y135" s="91" t="str">
        <f>'B1'!K138</f>
        <v xml:space="preserve">  </v>
      </c>
      <c r="Z135" s="91" t="str">
        <f>'B2'!K138</f>
        <v xml:space="preserve">  </v>
      </c>
      <c r="AA135" s="91" t="str">
        <f>'B3'!K138</f>
        <v xml:space="preserve">  </v>
      </c>
      <c r="AB135" s="91" t="str">
        <f>'C1'!K138</f>
        <v xml:space="preserve">  </v>
      </c>
      <c r="AC135" s="91" t="str">
        <f>'C2'!K138</f>
        <v xml:space="preserve">  </v>
      </c>
      <c r="AD135" s="91" t="str">
        <f>'C3'!K138</f>
        <v xml:space="preserve">  </v>
      </c>
      <c r="AE135" s="91" t="str">
        <f>'C4'!K138</f>
        <v xml:space="preserve">  </v>
      </c>
      <c r="AF135" s="101" t="str">
        <f t="shared" si="14"/>
        <v xml:space="preserve">  </v>
      </c>
      <c r="AG135" s="104" t="str">
        <f>IF('I NILAI SEKOLAH'!D134="","", 'I NILAI SEKOLAH'!D134)</f>
        <v/>
      </c>
      <c r="AH135" s="104" t="str">
        <f>IF('I NILAI SEKOLAH'!E134="","", 'I NILAI SEKOLAH'!E134)</f>
        <v/>
      </c>
      <c r="AI135" s="104" t="str">
        <f>IF('I NILAI SEKOLAH'!F134="","", 'I NILAI SEKOLAH'!F134)</f>
        <v/>
      </c>
      <c r="AJ135" s="104" t="str">
        <f>IF('I NILAI SEKOLAH'!G134="","", 'I NILAI SEKOLAH'!G134)</f>
        <v/>
      </c>
      <c r="AK135" s="104" t="str">
        <f>IF('I NILAI SEKOLAH'!H134="","", 'I NILAI SEKOLAH'!H134)</f>
        <v/>
      </c>
      <c r="AL135" s="104" t="str">
        <f>IF('I NILAI SEKOLAH'!I134="","", 'I NILAI SEKOLAH'!I134)</f>
        <v/>
      </c>
      <c r="AM135" s="104" t="str">
        <f>IF('I NILAI SEKOLAH'!J134="","", 'I NILAI SEKOLAH'!J134)</f>
        <v/>
      </c>
      <c r="AN135" s="104" t="str">
        <f>IF('I NILAI SEKOLAH'!K134="","", 'I NILAI SEKOLAH'!K134)</f>
        <v/>
      </c>
      <c r="AO135" s="104" t="str">
        <f>IF('I NILAI SEKOLAH'!L134="","", 'I NILAI SEKOLAH'!L134)</f>
        <v/>
      </c>
      <c r="AP135" s="104" t="str">
        <f>IF('I NILAI SEKOLAH'!M134="","", 'I NILAI SEKOLAH'!M134)</f>
        <v/>
      </c>
      <c r="AQ135" s="104" t="str">
        <f>IF('I NILAI SEKOLAH'!N134="","", 'I NILAI SEKOLAH'!N134)</f>
        <v/>
      </c>
      <c r="AR135" s="104" t="str">
        <f>IF('I NILAI SEKOLAH'!O134="","", 'I NILAI SEKOLAH'!O134)</f>
        <v/>
      </c>
      <c r="AS135" s="104" t="str">
        <f>IF('I NILAI SEKOLAH'!P134="","", 'I NILAI SEKOLAH'!P134)</f>
        <v/>
      </c>
      <c r="AT135" s="104" t="str">
        <f>IF('I NILAI SEKOLAH'!Q134="","", 'I NILAI SEKOLAH'!Q134)</f>
        <v/>
      </c>
      <c r="AU135" s="104" t="str">
        <f>IF('I NILAI SEKOLAH'!R134="","", 'I NILAI SEKOLAH'!R134)</f>
        <v/>
      </c>
      <c r="AV135" s="104" t="str">
        <f>IF('I NILAI SEKOLAH'!S134="","", 'I NILAI SEKOLAH'!S134)</f>
        <v/>
      </c>
      <c r="AW135" s="104" t="str">
        <f>IF('I NILAI SEKOLAH'!T134="","", 'I NILAI SEKOLAH'!T134)</f>
        <v/>
      </c>
      <c r="AX135" s="105" t="str">
        <f t="shared" si="16"/>
        <v xml:space="preserve">  </v>
      </c>
      <c r="AY135" s="66"/>
    </row>
    <row r="136" spans="1:51" ht="15.75" customHeight="1" x14ac:dyDescent="0.25">
      <c r="A136" s="90" t="str">
        <f>IF(BIODATA!A134="","", BIODATA!A134)</f>
        <v/>
      </c>
      <c r="B136" s="88" t="str">
        <f>IF(BIODATA!C134="","", BIODATA!C134)</f>
        <v/>
      </c>
      <c r="C136" s="88" t="str">
        <f>IF(BIODATA!D134="","", BIODATA!D134)</f>
        <v/>
      </c>
      <c r="D136" s="107" t="str">
        <f>IF(BIODATA!E134="","", BIODATA!E134)</f>
        <v/>
      </c>
      <c r="E136" s="88" t="str">
        <f>IF(BIODATA!H134="","", BIODATA!H134)</f>
        <v/>
      </c>
      <c r="F136" s="89" t="str">
        <f>IF('I NILAI UN'!E136="","",'I NILAI UN'!E136)</f>
        <v/>
      </c>
      <c r="G136" s="89" t="str">
        <f>IF('I NILAI UN'!F136="","",'I NILAI UN'!F136)</f>
        <v/>
      </c>
      <c r="H136" s="89" t="str">
        <f>IF('I NILAI UN'!G136="","",'I NILAI UN'!G136)</f>
        <v/>
      </c>
      <c r="I136" s="89" t="str">
        <f>IF('I NILAI UN'!H136="","",'I NILAI UN'!H136)</f>
        <v/>
      </c>
      <c r="J136" s="89">
        <f t="shared" si="13"/>
        <v>0</v>
      </c>
      <c r="K136" s="108" t="str">
        <f t="shared" si="15"/>
        <v/>
      </c>
      <c r="L136" s="108" t="str">
        <f t="shared" ref="L136:L199" si="17">IF(G136="","",IF(G136&gt;=85.1,"Sangat Baik",IF(G136&gt;=70.1,"Baik",IF(G136&gt;=55.1,"Cukup","Kurang"))))</f>
        <v/>
      </c>
      <c r="M136" s="108" t="str">
        <f t="shared" ref="M136:M199" si="18">IF(H136="","",IF(H136&gt;=85.1,"Sangat Baik",IF(H136&gt;=70.1,"Baik",IF(H136&gt;=55.1,"Cukup","Kurang"))))</f>
        <v/>
      </c>
      <c r="N136" s="108" t="str">
        <f t="shared" ref="N136:N199" si="19">IF(I136="","",IF(I136&gt;=85.1,"Sangat Baik",IF(I136&gt;=70.1,"Baik",IF(I136&gt;=55.1,"Cukup","Kurang"))))</f>
        <v/>
      </c>
      <c r="O136" s="91" t="str">
        <f>Aa!K138</f>
        <v xml:space="preserve">  </v>
      </c>
      <c r="P136" s="91" t="str">
        <f>Ab!K139</f>
        <v xml:space="preserve">  </v>
      </c>
      <c r="Q136" s="91" t="str">
        <f>Ac!K139</f>
        <v xml:space="preserve">  </v>
      </c>
      <c r="R136" s="91" t="str">
        <f>Ad!K139</f>
        <v xml:space="preserve">  </v>
      </c>
      <c r="S136" s="91" t="str">
        <f>'A2'!K139</f>
        <v xml:space="preserve">  </v>
      </c>
      <c r="T136" s="91" t="str">
        <f>'A3'!K139</f>
        <v xml:space="preserve">  </v>
      </c>
      <c r="U136" s="91" t="str">
        <f>'A4'!K139</f>
        <v xml:space="preserve">  </v>
      </c>
      <c r="V136" s="91" t="str">
        <f>'A5'!K139</f>
        <v xml:space="preserve">  </v>
      </c>
      <c r="W136" s="91" t="str">
        <f>'A6'!K139</f>
        <v xml:space="preserve">  </v>
      </c>
      <c r="X136" s="91" t="str">
        <f>'A7'!K139</f>
        <v xml:space="preserve">  </v>
      </c>
      <c r="Y136" s="91" t="str">
        <f>'B1'!K139</f>
        <v xml:space="preserve">  </v>
      </c>
      <c r="Z136" s="91" t="str">
        <f>'B2'!K139</f>
        <v xml:space="preserve">  </v>
      </c>
      <c r="AA136" s="91" t="str">
        <f>'B3'!K139</f>
        <v xml:space="preserve">  </v>
      </c>
      <c r="AB136" s="91" t="str">
        <f>'C1'!K139</f>
        <v xml:space="preserve">  </v>
      </c>
      <c r="AC136" s="91" t="str">
        <f>'C2'!K139</f>
        <v xml:space="preserve">  </v>
      </c>
      <c r="AD136" s="91" t="str">
        <f>'C3'!K139</f>
        <v xml:space="preserve">  </v>
      </c>
      <c r="AE136" s="91" t="str">
        <f>'C4'!K139</f>
        <v xml:space="preserve">  </v>
      </c>
      <c r="AF136" s="101" t="str">
        <f t="shared" si="14"/>
        <v xml:space="preserve">  </v>
      </c>
      <c r="AG136" s="104" t="str">
        <f>IF('I NILAI SEKOLAH'!D135="","", 'I NILAI SEKOLAH'!D135)</f>
        <v/>
      </c>
      <c r="AH136" s="104" t="str">
        <f>IF('I NILAI SEKOLAH'!E135="","", 'I NILAI SEKOLAH'!E135)</f>
        <v/>
      </c>
      <c r="AI136" s="104" t="str">
        <f>IF('I NILAI SEKOLAH'!F135="","", 'I NILAI SEKOLAH'!F135)</f>
        <v/>
      </c>
      <c r="AJ136" s="104" t="str">
        <f>IF('I NILAI SEKOLAH'!G135="","", 'I NILAI SEKOLAH'!G135)</f>
        <v/>
      </c>
      <c r="AK136" s="104" t="str">
        <f>IF('I NILAI SEKOLAH'!H135="","", 'I NILAI SEKOLAH'!H135)</f>
        <v/>
      </c>
      <c r="AL136" s="104" t="str">
        <f>IF('I NILAI SEKOLAH'!I135="","", 'I NILAI SEKOLAH'!I135)</f>
        <v/>
      </c>
      <c r="AM136" s="104" t="str">
        <f>IF('I NILAI SEKOLAH'!J135="","", 'I NILAI SEKOLAH'!J135)</f>
        <v/>
      </c>
      <c r="AN136" s="104" t="str">
        <f>IF('I NILAI SEKOLAH'!K135="","", 'I NILAI SEKOLAH'!K135)</f>
        <v/>
      </c>
      <c r="AO136" s="104" t="str">
        <f>IF('I NILAI SEKOLAH'!L135="","", 'I NILAI SEKOLAH'!L135)</f>
        <v/>
      </c>
      <c r="AP136" s="104" t="str">
        <f>IF('I NILAI SEKOLAH'!M135="","", 'I NILAI SEKOLAH'!M135)</f>
        <v/>
      </c>
      <c r="AQ136" s="104" t="str">
        <f>IF('I NILAI SEKOLAH'!N135="","", 'I NILAI SEKOLAH'!N135)</f>
        <v/>
      </c>
      <c r="AR136" s="104" t="str">
        <f>IF('I NILAI SEKOLAH'!O135="","", 'I NILAI SEKOLAH'!O135)</f>
        <v/>
      </c>
      <c r="AS136" s="104" t="str">
        <f>IF('I NILAI SEKOLAH'!P135="","", 'I NILAI SEKOLAH'!P135)</f>
        <v/>
      </c>
      <c r="AT136" s="104" t="str">
        <f>IF('I NILAI SEKOLAH'!Q135="","", 'I NILAI SEKOLAH'!Q135)</f>
        <v/>
      </c>
      <c r="AU136" s="104" t="str">
        <f>IF('I NILAI SEKOLAH'!R135="","", 'I NILAI SEKOLAH'!R135)</f>
        <v/>
      </c>
      <c r="AV136" s="104" t="str">
        <f>IF('I NILAI SEKOLAH'!S135="","", 'I NILAI SEKOLAH'!S135)</f>
        <v/>
      </c>
      <c r="AW136" s="104" t="str">
        <f>IF('I NILAI SEKOLAH'!T135="","", 'I NILAI SEKOLAH'!T135)</f>
        <v/>
      </c>
      <c r="AX136" s="105" t="str">
        <f t="shared" ref="AX136:AX167" si="20">IFERROR(AVERAGE(AG136:AW136),"  ")</f>
        <v xml:space="preserve">  </v>
      </c>
      <c r="AY136" s="66"/>
    </row>
    <row r="137" spans="1:51" ht="15.75" customHeight="1" x14ac:dyDescent="0.25">
      <c r="A137" s="90" t="str">
        <f>IF(BIODATA!A135="","", BIODATA!A135)</f>
        <v/>
      </c>
      <c r="B137" s="88" t="str">
        <f>IF(BIODATA!C135="","", BIODATA!C135)</f>
        <v/>
      </c>
      <c r="C137" s="88" t="str">
        <f>IF(BIODATA!D135="","", BIODATA!D135)</f>
        <v/>
      </c>
      <c r="D137" s="107" t="str">
        <f>IF(BIODATA!E135="","", BIODATA!E135)</f>
        <v/>
      </c>
      <c r="E137" s="88" t="str">
        <f>IF(BIODATA!H135="","", BIODATA!H135)</f>
        <v/>
      </c>
      <c r="F137" s="89" t="str">
        <f>IF('I NILAI UN'!E137="","",'I NILAI UN'!E137)</f>
        <v/>
      </c>
      <c r="G137" s="89" t="str">
        <f>IF('I NILAI UN'!F137="","",'I NILAI UN'!F137)</f>
        <v/>
      </c>
      <c r="H137" s="89" t="str">
        <f>IF('I NILAI UN'!G137="","",'I NILAI UN'!G137)</f>
        <v/>
      </c>
      <c r="I137" s="89" t="str">
        <f>IF('I NILAI UN'!H137="","",'I NILAI UN'!H137)</f>
        <v/>
      </c>
      <c r="J137" s="89">
        <f t="shared" ref="J137:J200" si="21">SUM(F137:I137)</f>
        <v>0</v>
      </c>
      <c r="K137" s="108" t="str">
        <f t="shared" si="15"/>
        <v/>
      </c>
      <c r="L137" s="108" t="str">
        <f t="shared" si="17"/>
        <v/>
      </c>
      <c r="M137" s="108" t="str">
        <f t="shared" si="18"/>
        <v/>
      </c>
      <c r="N137" s="108" t="str">
        <f t="shared" si="19"/>
        <v/>
      </c>
      <c r="O137" s="91" t="str">
        <f>Aa!K139</f>
        <v xml:space="preserve">  </v>
      </c>
      <c r="P137" s="91" t="str">
        <f>Ab!K140</f>
        <v xml:space="preserve">  </v>
      </c>
      <c r="Q137" s="91" t="str">
        <f>Ac!K140</f>
        <v xml:space="preserve">  </v>
      </c>
      <c r="R137" s="91" t="str">
        <f>Ad!K140</f>
        <v xml:space="preserve">  </v>
      </c>
      <c r="S137" s="91" t="str">
        <f>'A2'!K140</f>
        <v xml:space="preserve">  </v>
      </c>
      <c r="T137" s="91" t="str">
        <f>'A3'!K140</f>
        <v xml:space="preserve">  </v>
      </c>
      <c r="U137" s="91" t="str">
        <f>'A4'!K140</f>
        <v xml:space="preserve">  </v>
      </c>
      <c r="V137" s="91" t="str">
        <f>'A5'!K140</f>
        <v xml:space="preserve">  </v>
      </c>
      <c r="W137" s="91" t="str">
        <f>'A6'!K140</f>
        <v xml:space="preserve">  </v>
      </c>
      <c r="X137" s="91" t="str">
        <f>'A7'!K140</f>
        <v xml:space="preserve">  </v>
      </c>
      <c r="Y137" s="91" t="str">
        <f>'B1'!K140</f>
        <v xml:space="preserve">  </v>
      </c>
      <c r="Z137" s="91" t="str">
        <f>'B2'!K140</f>
        <v xml:space="preserve">  </v>
      </c>
      <c r="AA137" s="91" t="str">
        <f>'B3'!K140</f>
        <v xml:space="preserve">  </v>
      </c>
      <c r="AB137" s="91" t="str">
        <f>'C1'!K140</f>
        <v xml:space="preserve">  </v>
      </c>
      <c r="AC137" s="91" t="str">
        <f>'C2'!K140</f>
        <v xml:space="preserve">  </v>
      </c>
      <c r="AD137" s="91" t="str">
        <f>'C3'!K140</f>
        <v xml:space="preserve">  </v>
      </c>
      <c r="AE137" s="91" t="str">
        <f>'C4'!K140</f>
        <v xml:space="preserve">  </v>
      </c>
      <c r="AF137" s="101" t="str">
        <f t="shared" ref="AF137:AF200" si="22">IFERROR(AVERAGE(O137:AE137),"  ")</f>
        <v xml:space="preserve">  </v>
      </c>
      <c r="AG137" s="104" t="str">
        <f>IF('I NILAI SEKOLAH'!D136="","", 'I NILAI SEKOLAH'!D136)</f>
        <v/>
      </c>
      <c r="AH137" s="104" t="str">
        <f>IF('I NILAI SEKOLAH'!E136="","", 'I NILAI SEKOLAH'!E136)</f>
        <v/>
      </c>
      <c r="AI137" s="104" t="str">
        <f>IF('I NILAI SEKOLAH'!F136="","", 'I NILAI SEKOLAH'!F136)</f>
        <v/>
      </c>
      <c r="AJ137" s="104" t="str">
        <f>IF('I NILAI SEKOLAH'!G136="","", 'I NILAI SEKOLAH'!G136)</f>
        <v/>
      </c>
      <c r="AK137" s="104" t="str">
        <f>IF('I NILAI SEKOLAH'!H136="","", 'I NILAI SEKOLAH'!H136)</f>
        <v/>
      </c>
      <c r="AL137" s="104" t="str">
        <f>IF('I NILAI SEKOLAH'!I136="","", 'I NILAI SEKOLAH'!I136)</f>
        <v/>
      </c>
      <c r="AM137" s="104" t="str">
        <f>IF('I NILAI SEKOLAH'!J136="","", 'I NILAI SEKOLAH'!J136)</f>
        <v/>
      </c>
      <c r="AN137" s="104" t="str">
        <f>IF('I NILAI SEKOLAH'!K136="","", 'I NILAI SEKOLAH'!K136)</f>
        <v/>
      </c>
      <c r="AO137" s="104" t="str">
        <f>IF('I NILAI SEKOLAH'!L136="","", 'I NILAI SEKOLAH'!L136)</f>
        <v/>
      </c>
      <c r="AP137" s="104" t="str">
        <f>IF('I NILAI SEKOLAH'!M136="","", 'I NILAI SEKOLAH'!M136)</f>
        <v/>
      </c>
      <c r="AQ137" s="104" t="str">
        <f>IF('I NILAI SEKOLAH'!N136="","", 'I NILAI SEKOLAH'!N136)</f>
        <v/>
      </c>
      <c r="AR137" s="104" t="str">
        <f>IF('I NILAI SEKOLAH'!O136="","", 'I NILAI SEKOLAH'!O136)</f>
        <v/>
      </c>
      <c r="AS137" s="104" t="str">
        <f>IF('I NILAI SEKOLAH'!P136="","", 'I NILAI SEKOLAH'!P136)</f>
        <v/>
      </c>
      <c r="AT137" s="104" t="str">
        <f>IF('I NILAI SEKOLAH'!Q136="","", 'I NILAI SEKOLAH'!Q136)</f>
        <v/>
      </c>
      <c r="AU137" s="104" t="str">
        <f>IF('I NILAI SEKOLAH'!R136="","", 'I NILAI SEKOLAH'!R136)</f>
        <v/>
      </c>
      <c r="AV137" s="104" t="str">
        <f>IF('I NILAI SEKOLAH'!S136="","", 'I NILAI SEKOLAH'!S136)</f>
        <v/>
      </c>
      <c r="AW137" s="104" t="str">
        <f>IF('I NILAI SEKOLAH'!T136="","", 'I NILAI SEKOLAH'!T136)</f>
        <v/>
      </c>
      <c r="AX137" s="105" t="str">
        <f t="shared" si="20"/>
        <v xml:space="preserve">  </v>
      </c>
      <c r="AY137" s="66"/>
    </row>
    <row r="138" spans="1:51" ht="15.75" customHeight="1" x14ac:dyDescent="0.25">
      <c r="A138" s="90" t="str">
        <f>IF(BIODATA!A136="","", BIODATA!A136)</f>
        <v/>
      </c>
      <c r="B138" s="88" t="str">
        <f>IF(BIODATA!C136="","", BIODATA!C136)</f>
        <v/>
      </c>
      <c r="C138" s="88" t="str">
        <f>IF(BIODATA!D136="","", BIODATA!D136)</f>
        <v/>
      </c>
      <c r="D138" s="107" t="str">
        <f>IF(BIODATA!E136="","", BIODATA!E136)</f>
        <v/>
      </c>
      <c r="E138" s="88" t="str">
        <f>IF(BIODATA!H136="","", BIODATA!H136)</f>
        <v/>
      </c>
      <c r="F138" s="89" t="str">
        <f>IF('I NILAI UN'!E138="","",'I NILAI UN'!E138)</f>
        <v/>
      </c>
      <c r="G138" s="89" t="str">
        <f>IF('I NILAI UN'!F138="","",'I NILAI UN'!F138)</f>
        <v/>
      </c>
      <c r="H138" s="89" t="str">
        <f>IF('I NILAI UN'!G138="","",'I NILAI UN'!G138)</f>
        <v/>
      </c>
      <c r="I138" s="89" t="str">
        <f>IF('I NILAI UN'!H138="","",'I NILAI UN'!H138)</f>
        <v/>
      </c>
      <c r="J138" s="89">
        <f t="shared" si="21"/>
        <v>0</v>
      </c>
      <c r="K138" s="108" t="str">
        <f t="shared" si="15"/>
        <v/>
      </c>
      <c r="L138" s="108" t="str">
        <f t="shared" si="17"/>
        <v/>
      </c>
      <c r="M138" s="108" t="str">
        <f t="shared" si="18"/>
        <v/>
      </c>
      <c r="N138" s="108" t="str">
        <f t="shared" si="19"/>
        <v/>
      </c>
      <c r="O138" s="91" t="str">
        <f>Aa!K140</f>
        <v xml:space="preserve">  </v>
      </c>
      <c r="P138" s="91" t="str">
        <f>Ab!K141</f>
        <v xml:space="preserve">  </v>
      </c>
      <c r="Q138" s="91" t="str">
        <f>Ac!K141</f>
        <v xml:space="preserve">  </v>
      </c>
      <c r="R138" s="91" t="str">
        <f>Ad!K141</f>
        <v xml:space="preserve">  </v>
      </c>
      <c r="S138" s="91" t="str">
        <f>'A2'!K141</f>
        <v xml:space="preserve">  </v>
      </c>
      <c r="T138" s="91" t="str">
        <f>'A3'!K141</f>
        <v xml:space="preserve">  </v>
      </c>
      <c r="U138" s="91" t="str">
        <f>'A4'!K141</f>
        <v xml:space="preserve">  </v>
      </c>
      <c r="V138" s="91" t="str">
        <f>'A5'!K141</f>
        <v xml:space="preserve">  </v>
      </c>
      <c r="W138" s="91" t="str">
        <f>'A6'!K141</f>
        <v xml:space="preserve">  </v>
      </c>
      <c r="X138" s="91" t="str">
        <f>'A7'!K141</f>
        <v xml:space="preserve">  </v>
      </c>
      <c r="Y138" s="91" t="str">
        <f>'B1'!K141</f>
        <v xml:space="preserve">  </v>
      </c>
      <c r="Z138" s="91" t="str">
        <f>'B2'!K141</f>
        <v xml:space="preserve">  </v>
      </c>
      <c r="AA138" s="91" t="str">
        <f>'B3'!K141</f>
        <v xml:space="preserve">  </v>
      </c>
      <c r="AB138" s="91" t="str">
        <f>'C1'!K141</f>
        <v xml:space="preserve">  </v>
      </c>
      <c r="AC138" s="91" t="str">
        <f>'C2'!K141</f>
        <v xml:space="preserve">  </v>
      </c>
      <c r="AD138" s="91" t="str">
        <f>'C3'!K141</f>
        <v xml:space="preserve">  </v>
      </c>
      <c r="AE138" s="91" t="str">
        <f>'C4'!K141</f>
        <v xml:space="preserve">  </v>
      </c>
      <c r="AF138" s="101" t="str">
        <f t="shared" si="22"/>
        <v xml:space="preserve">  </v>
      </c>
      <c r="AG138" s="104" t="str">
        <f>IF('I NILAI SEKOLAH'!D137="","", 'I NILAI SEKOLAH'!D137)</f>
        <v/>
      </c>
      <c r="AH138" s="104" t="str">
        <f>IF('I NILAI SEKOLAH'!E137="","", 'I NILAI SEKOLAH'!E137)</f>
        <v/>
      </c>
      <c r="AI138" s="104" t="str">
        <f>IF('I NILAI SEKOLAH'!F137="","", 'I NILAI SEKOLAH'!F137)</f>
        <v/>
      </c>
      <c r="AJ138" s="104" t="str">
        <f>IF('I NILAI SEKOLAH'!G137="","", 'I NILAI SEKOLAH'!G137)</f>
        <v/>
      </c>
      <c r="AK138" s="104" t="str">
        <f>IF('I NILAI SEKOLAH'!H137="","", 'I NILAI SEKOLAH'!H137)</f>
        <v/>
      </c>
      <c r="AL138" s="104" t="str">
        <f>IF('I NILAI SEKOLAH'!I137="","", 'I NILAI SEKOLAH'!I137)</f>
        <v/>
      </c>
      <c r="AM138" s="104" t="str">
        <f>IF('I NILAI SEKOLAH'!J137="","", 'I NILAI SEKOLAH'!J137)</f>
        <v/>
      </c>
      <c r="AN138" s="104" t="str">
        <f>IF('I NILAI SEKOLAH'!K137="","", 'I NILAI SEKOLAH'!K137)</f>
        <v/>
      </c>
      <c r="AO138" s="104" t="str">
        <f>IF('I NILAI SEKOLAH'!L137="","", 'I NILAI SEKOLAH'!L137)</f>
        <v/>
      </c>
      <c r="AP138" s="104" t="str">
        <f>IF('I NILAI SEKOLAH'!M137="","", 'I NILAI SEKOLAH'!M137)</f>
        <v/>
      </c>
      <c r="AQ138" s="104" t="str">
        <f>IF('I NILAI SEKOLAH'!N137="","", 'I NILAI SEKOLAH'!N137)</f>
        <v/>
      </c>
      <c r="AR138" s="104" t="str">
        <f>IF('I NILAI SEKOLAH'!O137="","", 'I NILAI SEKOLAH'!O137)</f>
        <v/>
      </c>
      <c r="AS138" s="104" t="str">
        <f>IF('I NILAI SEKOLAH'!P137="","", 'I NILAI SEKOLAH'!P137)</f>
        <v/>
      </c>
      <c r="AT138" s="104" t="str">
        <f>IF('I NILAI SEKOLAH'!Q137="","", 'I NILAI SEKOLAH'!Q137)</f>
        <v/>
      </c>
      <c r="AU138" s="104" t="str">
        <f>IF('I NILAI SEKOLAH'!R137="","", 'I NILAI SEKOLAH'!R137)</f>
        <v/>
      </c>
      <c r="AV138" s="104" t="str">
        <f>IF('I NILAI SEKOLAH'!S137="","", 'I NILAI SEKOLAH'!S137)</f>
        <v/>
      </c>
      <c r="AW138" s="104" t="str">
        <f>IF('I NILAI SEKOLAH'!T137="","", 'I NILAI SEKOLAH'!T137)</f>
        <v/>
      </c>
      <c r="AX138" s="105" t="str">
        <f t="shared" si="20"/>
        <v xml:space="preserve">  </v>
      </c>
      <c r="AY138" s="66"/>
    </row>
    <row r="139" spans="1:51" ht="15.75" customHeight="1" x14ac:dyDescent="0.25">
      <c r="A139" s="90" t="str">
        <f>IF(BIODATA!A137="","", BIODATA!A137)</f>
        <v/>
      </c>
      <c r="B139" s="88" t="str">
        <f>IF(BIODATA!C137="","", BIODATA!C137)</f>
        <v/>
      </c>
      <c r="C139" s="88" t="str">
        <f>IF(BIODATA!D137="","", BIODATA!D137)</f>
        <v/>
      </c>
      <c r="D139" s="107" t="str">
        <f>IF(BIODATA!E137="","", BIODATA!E137)</f>
        <v/>
      </c>
      <c r="E139" s="88" t="str">
        <f>IF(BIODATA!H137="","", BIODATA!H137)</f>
        <v/>
      </c>
      <c r="F139" s="89" t="str">
        <f>IF('I NILAI UN'!E139="","",'I NILAI UN'!E139)</f>
        <v/>
      </c>
      <c r="G139" s="89" t="str">
        <f>IF('I NILAI UN'!F139="","",'I NILAI UN'!F139)</f>
        <v/>
      </c>
      <c r="H139" s="89" t="str">
        <f>IF('I NILAI UN'!G139="","",'I NILAI UN'!G139)</f>
        <v/>
      </c>
      <c r="I139" s="89" t="str">
        <f>IF('I NILAI UN'!H139="","",'I NILAI UN'!H139)</f>
        <v/>
      </c>
      <c r="J139" s="89">
        <f t="shared" si="21"/>
        <v>0</v>
      </c>
      <c r="K139" s="108" t="str">
        <f t="shared" si="15"/>
        <v/>
      </c>
      <c r="L139" s="108" t="str">
        <f t="shared" si="17"/>
        <v/>
      </c>
      <c r="M139" s="108" t="str">
        <f t="shared" si="18"/>
        <v/>
      </c>
      <c r="N139" s="108" t="str">
        <f t="shared" si="19"/>
        <v/>
      </c>
      <c r="O139" s="91" t="str">
        <f>Aa!K141</f>
        <v xml:space="preserve">  </v>
      </c>
      <c r="P139" s="91" t="str">
        <f>Ab!K142</f>
        <v xml:space="preserve">  </v>
      </c>
      <c r="Q139" s="91" t="str">
        <f>Ac!K142</f>
        <v xml:space="preserve">  </v>
      </c>
      <c r="R139" s="91" t="str">
        <f>Ad!K142</f>
        <v xml:space="preserve">  </v>
      </c>
      <c r="S139" s="91" t="str">
        <f>'A2'!K142</f>
        <v xml:space="preserve">  </v>
      </c>
      <c r="T139" s="91" t="str">
        <f>'A3'!K142</f>
        <v xml:space="preserve">  </v>
      </c>
      <c r="U139" s="91" t="str">
        <f>'A4'!K142</f>
        <v xml:space="preserve">  </v>
      </c>
      <c r="V139" s="91" t="str">
        <f>'A5'!K142</f>
        <v xml:space="preserve">  </v>
      </c>
      <c r="W139" s="91" t="str">
        <f>'A6'!K142</f>
        <v xml:space="preserve">  </v>
      </c>
      <c r="X139" s="91" t="str">
        <f>'A7'!K142</f>
        <v xml:space="preserve">  </v>
      </c>
      <c r="Y139" s="91" t="str">
        <f>'B1'!K142</f>
        <v xml:space="preserve">  </v>
      </c>
      <c r="Z139" s="91" t="str">
        <f>'B2'!K142</f>
        <v xml:space="preserve">  </v>
      </c>
      <c r="AA139" s="91" t="str">
        <f>'B3'!K142</f>
        <v xml:space="preserve">  </v>
      </c>
      <c r="AB139" s="91" t="str">
        <f>'C1'!K142</f>
        <v xml:space="preserve">  </v>
      </c>
      <c r="AC139" s="91" t="str">
        <f>'C2'!K142</f>
        <v xml:space="preserve">  </v>
      </c>
      <c r="AD139" s="91" t="str">
        <f>'C3'!K142</f>
        <v xml:space="preserve">  </v>
      </c>
      <c r="AE139" s="91" t="str">
        <f>'C4'!K142</f>
        <v xml:space="preserve">  </v>
      </c>
      <c r="AF139" s="101" t="str">
        <f t="shared" si="22"/>
        <v xml:space="preserve">  </v>
      </c>
      <c r="AG139" s="104" t="str">
        <f>IF('I NILAI SEKOLAH'!D138="","", 'I NILAI SEKOLAH'!D138)</f>
        <v/>
      </c>
      <c r="AH139" s="104" t="str">
        <f>IF('I NILAI SEKOLAH'!E138="","", 'I NILAI SEKOLAH'!E138)</f>
        <v/>
      </c>
      <c r="AI139" s="104" t="str">
        <f>IF('I NILAI SEKOLAH'!F138="","", 'I NILAI SEKOLAH'!F138)</f>
        <v/>
      </c>
      <c r="AJ139" s="104" t="str">
        <f>IF('I NILAI SEKOLAH'!G138="","", 'I NILAI SEKOLAH'!G138)</f>
        <v/>
      </c>
      <c r="AK139" s="104" t="str">
        <f>IF('I NILAI SEKOLAH'!H138="","", 'I NILAI SEKOLAH'!H138)</f>
        <v/>
      </c>
      <c r="AL139" s="104" t="str">
        <f>IF('I NILAI SEKOLAH'!I138="","", 'I NILAI SEKOLAH'!I138)</f>
        <v/>
      </c>
      <c r="AM139" s="104" t="str">
        <f>IF('I NILAI SEKOLAH'!J138="","", 'I NILAI SEKOLAH'!J138)</f>
        <v/>
      </c>
      <c r="AN139" s="104" t="str">
        <f>IF('I NILAI SEKOLAH'!K138="","", 'I NILAI SEKOLAH'!K138)</f>
        <v/>
      </c>
      <c r="AO139" s="104" t="str">
        <f>IF('I NILAI SEKOLAH'!L138="","", 'I NILAI SEKOLAH'!L138)</f>
        <v/>
      </c>
      <c r="AP139" s="104" t="str">
        <f>IF('I NILAI SEKOLAH'!M138="","", 'I NILAI SEKOLAH'!M138)</f>
        <v/>
      </c>
      <c r="AQ139" s="104" t="str">
        <f>IF('I NILAI SEKOLAH'!N138="","", 'I NILAI SEKOLAH'!N138)</f>
        <v/>
      </c>
      <c r="AR139" s="104" t="str">
        <f>IF('I NILAI SEKOLAH'!O138="","", 'I NILAI SEKOLAH'!O138)</f>
        <v/>
      </c>
      <c r="AS139" s="104" t="str">
        <f>IF('I NILAI SEKOLAH'!P138="","", 'I NILAI SEKOLAH'!P138)</f>
        <v/>
      </c>
      <c r="AT139" s="104" t="str">
        <f>IF('I NILAI SEKOLAH'!Q138="","", 'I NILAI SEKOLAH'!Q138)</f>
        <v/>
      </c>
      <c r="AU139" s="104" t="str">
        <f>IF('I NILAI SEKOLAH'!R138="","", 'I NILAI SEKOLAH'!R138)</f>
        <v/>
      </c>
      <c r="AV139" s="104" t="str">
        <f>IF('I NILAI SEKOLAH'!S138="","", 'I NILAI SEKOLAH'!S138)</f>
        <v/>
      </c>
      <c r="AW139" s="104" t="str">
        <f>IF('I NILAI SEKOLAH'!T138="","", 'I NILAI SEKOLAH'!T138)</f>
        <v/>
      </c>
      <c r="AX139" s="105" t="str">
        <f t="shared" si="20"/>
        <v xml:space="preserve">  </v>
      </c>
      <c r="AY139" s="66"/>
    </row>
    <row r="140" spans="1:51" ht="15.75" customHeight="1" x14ac:dyDescent="0.25">
      <c r="A140" s="90" t="str">
        <f>IF(BIODATA!A138="","", BIODATA!A138)</f>
        <v/>
      </c>
      <c r="B140" s="88" t="str">
        <f>IF(BIODATA!C138="","", BIODATA!C138)</f>
        <v/>
      </c>
      <c r="C140" s="88" t="str">
        <f>IF(BIODATA!D138="","", BIODATA!D138)</f>
        <v/>
      </c>
      <c r="D140" s="107" t="str">
        <f>IF(BIODATA!E138="","", BIODATA!E138)</f>
        <v/>
      </c>
      <c r="E140" s="88" t="str">
        <f>IF(BIODATA!H138="","", BIODATA!H138)</f>
        <v/>
      </c>
      <c r="F140" s="89" t="str">
        <f>IF('I NILAI UN'!E140="","",'I NILAI UN'!E140)</f>
        <v/>
      </c>
      <c r="G140" s="89" t="str">
        <f>IF('I NILAI UN'!F140="","",'I NILAI UN'!F140)</f>
        <v/>
      </c>
      <c r="H140" s="89" t="str">
        <f>IF('I NILAI UN'!G140="","",'I NILAI UN'!G140)</f>
        <v/>
      </c>
      <c r="I140" s="89" t="str">
        <f>IF('I NILAI UN'!H140="","",'I NILAI UN'!H140)</f>
        <v/>
      </c>
      <c r="J140" s="89">
        <f t="shared" si="21"/>
        <v>0</v>
      </c>
      <c r="K140" s="108" t="str">
        <f t="shared" si="15"/>
        <v/>
      </c>
      <c r="L140" s="108" t="str">
        <f t="shared" si="17"/>
        <v/>
      </c>
      <c r="M140" s="108" t="str">
        <f t="shared" si="18"/>
        <v/>
      </c>
      <c r="N140" s="108" t="str">
        <f t="shared" si="19"/>
        <v/>
      </c>
      <c r="O140" s="91" t="str">
        <f>Aa!K142</f>
        <v xml:space="preserve">  </v>
      </c>
      <c r="P140" s="91" t="str">
        <f>Ab!K143</f>
        <v xml:space="preserve">  </v>
      </c>
      <c r="Q140" s="91" t="str">
        <f>Ac!K143</f>
        <v xml:space="preserve">  </v>
      </c>
      <c r="R140" s="91" t="str">
        <f>Ad!K143</f>
        <v xml:space="preserve">  </v>
      </c>
      <c r="S140" s="91" t="str">
        <f>'A2'!K143</f>
        <v xml:space="preserve">  </v>
      </c>
      <c r="T140" s="91" t="str">
        <f>'A3'!K143</f>
        <v xml:space="preserve">  </v>
      </c>
      <c r="U140" s="91" t="str">
        <f>'A4'!K143</f>
        <v xml:space="preserve">  </v>
      </c>
      <c r="V140" s="91" t="str">
        <f>'A5'!K143</f>
        <v xml:space="preserve">  </v>
      </c>
      <c r="W140" s="91" t="str">
        <f>'A6'!K143</f>
        <v xml:space="preserve">  </v>
      </c>
      <c r="X140" s="91" t="str">
        <f>'A7'!K143</f>
        <v xml:space="preserve">  </v>
      </c>
      <c r="Y140" s="91" t="str">
        <f>'B1'!K143</f>
        <v xml:space="preserve">  </v>
      </c>
      <c r="Z140" s="91" t="str">
        <f>'B2'!K143</f>
        <v xml:space="preserve">  </v>
      </c>
      <c r="AA140" s="91" t="str">
        <f>'B3'!K143</f>
        <v xml:space="preserve">  </v>
      </c>
      <c r="AB140" s="91" t="str">
        <f>'C1'!K143</f>
        <v xml:space="preserve">  </v>
      </c>
      <c r="AC140" s="91" t="str">
        <f>'C2'!K143</f>
        <v xml:space="preserve">  </v>
      </c>
      <c r="AD140" s="91" t="str">
        <f>'C3'!K143</f>
        <v xml:space="preserve">  </v>
      </c>
      <c r="AE140" s="91" t="str">
        <f>'C4'!K143</f>
        <v xml:space="preserve">  </v>
      </c>
      <c r="AF140" s="101" t="str">
        <f t="shared" si="22"/>
        <v xml:space="preserve">  </v>
      </c>
      <c r="AG140" s="104" t="str">
        <f>IF('I NILAI SEKOLAH'!D139="","", 'I NILAI SEKOLAH'!D139)</f>
        <v/>
      </c>
      <c r="AH140" s="104" t="str">
        <f>IF('I NILAI SEKOLAH'!E139="","", 'I NILAI SEKOLAH'!E139)</f>
        <v/>
      </c>
      <c r="AI140" s="104" t="str">
        <f>IF('I NILAI SEKOLAH'!F139="","", 'I NILAI SEKOLAH'!F139)</f>
        <v/>
      </c>
      <c r="AJ140" s="104" t="str">
        <f>IF('I NILAI SEKOLAH'!G139="","", 'I NILAI SEKOLAH'!G139)</f>
        <v/>
      </c>
      <c r="AK140" s="104" t="str">
        <f>IF('I NILAI SEKOLAH'!H139="","", 'I NILAI SEKOLAH'!H139)</f>
        <v/>
      </c>
      <c r="AL140" s="104" t="str">
        <f>IF('I NILAI SEKOLAH'!I139="","", 'I NILAI SEKOLAH'!I139)</f>
        <v/>
      </c>
      <c r="AM140" s="104" t="str">
        <f>IF('I NILAI SEKOLAH'!J139="","", 'I NILAI SEKOLAH'!J139)</f>
        <v/>
      </c>
      <c r="AN140" s="104" t="str">
        <f>IF('I NILAI SEKOLAH'!K139="","", 'I NILAI SEKOLAH'!K139)</f>
        <v/>
      </c>
      <c r="AO140" s="104" t="str">
        <f>IF('I NILAI SEKOLAH'!L139="","", 'I NILAI SEKOLAH'!L139)</f>
        <v/>
      </c>
      <c r="AP140" s="104" t="str">
        <f>IF('I NILAI SEKOLAH'!M139="","", 'I NILAI SEKOLAH'!M139)</f>
        <v/>
      </c>
      <c r="AQ140" s="104" t="str">
        <f>IF('I NILAI SEKOLAH'!N139="","", 'I NILAI SEKOLAH'!N139)</f>
        <v/>
      </c>
      <c r="AR140" s="104" t="str">
        <f>IF('I NILAI SEKOLAH'!O139="","", 'I NILAI SEKOLAH'!O139)</f>
        <v/>
      </c>
      <c r="AS140" s="104" t="str">
        <f>IF('I NILAI SEKOLAH'!P139="","", 'I NILAI SEKOLAH'!P139)</f>
        <v/>
      </c>
      <c r="AT140" s="104" t="str">
        <f>IF('I NILAI SEKOLAH'!Q139="","", 'I NILAI SEKOLAH'!Q139)</f>
        <v/>
      </c>
      <c r="AU140" s="104" t="str">
        <f>IF('I NILAI SEKOLAH'!R139="","", 'I NILAI SEKOLAH'!R139)</f>
        <v/>
      </c>
      <c r="AV140" s="104" t="str">
        <f>IF('I NILAI SEKOLAH'!S139="","", 'I NILAI SEKOLAH'!S139)</f>
        <v/>
      </c>
      <c r="AW140" s="104" t="str">
        <f>IF('I NILAI SEKOLAH'!T139="","", 'I NILAI SEKOLAH'!T139)</f>
        <v/>
      </c>
      <c r="AX140" s="105" t="str">
        <f t="shared" si="20"/>
        <v xml:space="preserve">  </v>
      </c>
      <c r="AY140" s="66"/>
    </row>
    <row r="141" spans="1:51" ht="15.75" customHeight="1" x14ac:dyDescent="0.25">
      <c r="A141" s="90" t="str">
        <f>IF(BIODATA!A139="","", BIODATA!A139)</f>
        <v/>
      </c>
      <c r="B141" s="88" t="str">
        <f>IF(BIODATA!C139="","", BIODATA!C139)</f>
        <v/>
      </c>
      <c r="C141" s="88" t="str">
        <f>IF(BIODATA!D139="","", BIODATA!D139)</f>
        <v/>
      </c>
      <c r="D141" s="107" t="str">
        <f>IF(BIODATA!E139="","", BIODATA!E139)</f>
        <v/>
      </c>
      <c r="E141" s="88" t="str">
        <f>IF(BIODATA!H139="","", BIODATA!H139)</f>
        <v/>
      </c>
      <c r="F141" s="89" t="str">
        <f>IF('I NILAI UN'!E141="","",'I NILAI UN'!E141)</f>
        <v/>
      </c>
      <c r="G141" s="89" t="str">
        <f>IF('I NILAI UN'!F141="","",'I NILAI UN'!F141)</f>
        <v/>
      </c>
      <c r="H141" s="89" t="str">
        <f>IF('I NILAI UN'!G141="","",'I NILAI UN'!G141)</f>
        <v/>
      </c>
      <c r="I141" s="89" t="str">
        <f>IF('I NILAI UN'!H141="","",'I NILAI UN'!H141)</f>
        <v/>
      </c>
      <c r="J141" s="89">
        <f t="shared" si="21"/>
        <v>0</v>
      </c>
      <c r="K141" s="108" t="str">
        <f t="shared" si="15"/>
        <v/>
      </c>
      <c r="L141" s="108" t="str">
        <f t="shared" si="17"/>
        <v/>
      </c>
      <c r="M141" s="108" t="str">
        <f t="shared" si="18"/>
        <v/>
      </c>
      <c r="N141" s="108" t="str">
        <f t="shared" si="19"/>
        <v/>
      </c>
      <c r="O141" s="91" t="str">
        <f>Aa!K143</f>
        <v xml:space="preserve">  </v>
      </c>
      <c r="P141" s="91" t="str">
        <f>Ab!K144</f>
        <v xml:space="preserve">  </v>
      </c>
      <c r="Q141" s="91" t="str">
        <f>Ac!K144</f>
        <v xml:space="preserve">  </v>
      </c>
      <c r="R141" s="91" t="str">
        <f>Ad!K144</f>
        <v xml:space="preserve">  </v>
      </c>
      <c r="S141" s="91" t="str">
        <f>'A2'!K144</f>
        <v xml:space="preserve">  </v>
      </c>
      <c r="T141" s="91" t="str">
        <f>'A3'!K144</f>
        <v xml:space="preserve">  </v>
      </c>
      <c r="U141" s="91" t="str">
        <f>'A4'!K144</f>
        <v xml:space="preserve">  </v>
      </c>
      <c r="V141" s="91" t="str">
        <f>'A5'!K144</f>
        <v xml:space="preserve">  </v>
      </c>
      <c r="W141" s="91" t="str">
        <f>'A6'!K144</f>
        <v xml:space="preserve">  </v>
      </c>
      <c r="X141" s="91" t="str">
        <f>'A7'!K144</f>
        <v xml:space="preserve">  </v>
      </c>
      <c r="Y141" s="91" t="str">
        <f>'B1'!K144</f>
        <v xml:space="preserve">  </v>
      </c>
      <c r="Z141" s="91" t="str">
        <f>'B2'!K144</f>
        <v xml:space="preserve">  </v>
      </c>
      <c r="AA141" s="91" t="str">
        <f>'B3'!K144</f>
        <v xml:space="preserve">  </v>
      </c>
      <c r="AB141" s="91" t="str">
        <f>'C1'!K144</f>
        <v xml:space="preserve">  </v>
      </c>
      <c r="AC141" s="91" t="str">
        <f>'C2'!K144</f>
        <v xml:space="preserve">  </v>
      </c>
      <c r="AD141" s="91" t="str">
        <f>'C3'!K144</f>
        <v xml:space="preserve">  </v>
      </c>
      <c r="AE141" s="91" t="str">
        <f>'C4'!K144</f>
        <v xml:space="preserve">  </v>
      </c>
      <c r="AF141" s="101" t="str">
        <f t="shared" si="22"/>
        <v xml:space="preserve">  </v>
      </c>
      <c r="AG141" s="104" t="str">
        <f>IF('I NILAI SEKOLAH'!D140="","", 'I NILAI SEKOLAH'!D140)</f>
        <v/>
      </c>
      <c r="AH141" s="104" t="str">
        <f>IF('I NILAI SEKOLAH'!E140="","", 'I NILAI SEKOLAH'!E140)</f>
        <v/>
      </c>
      <c r="AI141" s="104" t="str">
        <f>IF('I NILAI SEKOLAH'!F140="","", 'I NILAI SEKOLAH'!F140)</f>
        <v/>
      </c>
      <c r="AJ141" s="104" t="str">
        <f>IF('I NILAI SEKOLAH'!G140="","", 'I NILAI SEKOLAH'!G140)</f>
        <v/>
      </c>
      <c r="AK141" s="104" t="str">
        <f>IF('I NILAI SEKOLAH'!H140="","", 'I NILAI SEKOLAH'!H140)</f>
        <v/>
      </c>
      <c r="AL141" s="104" t="str">
        <f>IF('I NILAI SEKOLAH'!I140="","", 'I NILAI SEKOLAH'!I140)</f>
        <v/>
      </c>
      <c r="AM141" s="104" t="str">
        <f>IF('I NILAI SEKOLAH'!J140="","", 'I NILAI SEKOLAH'!J140)</f>
        <v/>
      </c>
      <c r="AN141" s="104" t="str">
        <f>IF('I NILAI SEKOLAH'!K140="","", 'I NILAI SEKOLAH'!K140)</f>
        <v/>
      </c>
      <c r="AO141" s="104" t="str">
        <f>IF('I NILAI SEKOLAH'!L140="","", 'I NILAI SEKOLAH'!L140)</f>
        <v/>
      </c>
      <c r="AP141" s="104" t="str">
        <f>IF('I NILAI SEKOLAH'!M140="","", 'I NILAI SEKOLAH'!M140)</f>
        <v/>
      </c>
      <c r="AQ141" s="104" t="str">
        <f>IF('I NILAI SEKOLAH'!N140="","", 'I NILAI SEKOLAH'!N140)</f>
        <v/>
      </c>
      <c r="AR141" s="104" t="str">
        <f>IF('I NILAI SEKOLAH'!O140="","", 'I NILAI SEKOLAH'!O140)</f>
        <v/>
      </c>
      <c r="AS141" s="104" t="str">
        <f>IF('I NILAI SEKOLAH'!P140="","", 'I NILAI SEKOLAH'!P140)</f>
        <v/>
      </c>
      <c r="AT141" s="104" t="str">
        <f>IF('I NILAI SEKOLAH'!Q140="","", 'I NILAI SEKOLAH'!Q140)</f>
        <v/>
      </c>
      <c r="AU141" s="104" t="str">
        <f>IF('I NILAI SEKOLAH'!R140="","", 'I NILAI SEKOLAH'!R140)</f>
        <v/>
      </c>
      <c r="AV141" s="104" t="str">
        <f>IF('I NILAI SEKOLAH'!S140="","", 'I NILAI SEKOLAH'!S140)</f>
        <v/>
      </c>
      <c r="AW141" s="104" t="str">
        <f>IF('I NILAI SEKOLAH'!T140="","", 'I NILAI SEKOLAH'!T140)</f>
        <v/>
      </c>
      <c r="AX141" s="105" t="str">
        <f t="shared" si="20"/>
        <v xml:space="preserve">  </v>
      </c>
      <c r="AY141" s="66"/>
    </row>
    <row r="142" spans="1:51" ht="15.75" customHeight="1" x14ac:dyDescent="0.25">
      <c r="A142" s="90" t="str">
        <f>IF(BIODATA!A140="","", BIODATA!A140)</f>
        <v/>
      </c>
      <c r="B142" s="88" t="str">
        <f>IF(BIODATA!C140="","", BIODATA!C140)</f>
        <v/>
      </c>
      <c r="C142" s="88" t="str">
        <f>IF(BIODATA!D140="","", BIODATA!D140)</f>
        <v/>
      </c>
      <c r="D142" s="107" t="str">
        <f>IF(BIODATA!E140="","", BIODATA!E140)</f>
        <v/>
      </c>
      <c r="E142" s="88" t="str">
        <f>IF(BIODATA!H140="","", BIODATA!H140)</f>
        <v/>
      </c>
      <c r="F142" s="89" t="str">
        <f>IF('I NILAI UN'!E142="","",'I NILAI UN'!E142)</f>
        <v/>
      </c>
      <c r="G142" s="89" t="str">
        <f>IF('I NILAI UN'!F142="","",'I NILAI UN'!F142)</f>
        <v/>
      </c>
      <c r="H142" s="89" t="str">
        <f>IF('I NILAI UN'!G142="","",'I NILAI UN'!G142)</f>
        <v/>
      </c>
      <c r="I142" s="89" t="str">
        <f>IF('I NILAI UN'!H142="","",'I NILAI UN'!H142)</f>
        <v/>
      </c>
      <c r="J142" s="89">
        <f t="shared" si="21"/>
        <v>0</v>
      </c>
      <c r="K142" s="108" t="str">
        <f t="shared" ref="K142:K205" si="23">IF(F142="","",IF(F142&gt;=85.1,"Sangat Baik",IF(F142&gt;=70.1,"Baik",IF(F142&gt;=55.1,"Cukup","Kurang"))))</f>
        <v/>
      </c>
      <c r="L142" s="108" t="str">
        <f t="shared" si="17"/>
        <v/>
      </c>
      <c r="M142" s="108" t="str">
        <f t="shared" si="18"/>
        <v/>
      </c>
      <c r="N142" s="108" t="str">
        <f t="shared" si="19"/>
        <v/>
      </c>
      <c r="O142" s="91" t="str">
        <f>Aa!K144</f>
        <v xml:space="preserve">  </v>
      </c>
      <c r="P142" s="91" t="str">
        <f>Ab!K145</f>
        <v xml:space="preserve">  </v>
      </c>
      <c r="Q142" s="91" t="str">
        <f>Ac!K145</f>
        <v xml:space="preserve">  </v>
      </c>
      <c r="R142" s="91" t="str">
        <f>Ad!K145</f>
        <v xml:space="preserve">  </v>
      </c>
      <c r="S142" s="91" t="str">
        <f>'A2'!K145</f>
        <v xml:space="preserve">  </v>
      </c>
      <c r="T142" s="91" t="str">
        <f>'A3'!K145</f>
        <v xml:space="preserve">  </v>
      </c>
      <c r="U142" s="91" t="str">
        <f>'A4'!K145</f>
        <v xml:space="preserve">  </v>
      </c>
      <c r="V142" s="91" t="str">
        <f>'A5'!K145</f>
        <v xml:space="preserve">  </v>
      </c>
      <c r="W142" s="91" t="str">
        <f>'A6'!K145</f>
        <v xml:space="preserve">  </v>
      </c>
      <c r="X142" s="91" t="str">
        <f>'A7'!K145</f>
        <v xml:space="preserve">  </v>
      </c>
      <c r="Y142" s="91" t="str">
        <f>'B1'!K145</f>
        <v xml:space="preserve">  </v>
      </c>
      <c r="Z142" s="91" t="str">
        <f>'B2'!K145</f>
        <v xml:space="preserve">  </v>
      </c>
      <c r="AA142" s="91" t="str">
        <f>'B3'!K145</f>
        <v xml:space="preserve">  </v>
      </c>
      <c r="AB142" s="91" t="str">
        <f>'C1'!K145</f>
        <v xml:space="preserve">  </v>
      </c>
      <c r="AC142" s="91" t="str">
        <f>'C2'!K145</f>
        <v xml:space="preserve">  </v>
      </c>
      <c r="AD142" s="91" t="str">
        <f>'C3'!K145</f>
        <v xml:space="preserve">  </v>
      </c>
      <c r="AE142" s="91" t="str">
        <f>'C4'!K145</f>
        <v xml:space="preserve">  </v>
      </c>
      <c r="AF142" s="101" t="str">
        <f t="shared" si="22"/>
        <v xml:space="preserve">  </v>
      </c>
      <c r="AG142" s="104" t="str">
        <f>IF('I NILAI SEKOLAH'!D141="","", 'I NILAI SEKOLAH'!D141)</f>
        <v/>
      </c>
      <c r="AH142" s="104" t="str">
        <f>IF('I NILAI SEKOLAH'!E141="","", 'I NILAI SEKOLAH'!E141)</f>
        <v/>
      </c>
      <c r="AI142" s="104" t="str">
        <f>IF('I NILAI SEKOLAH'!F141="","", 'I NILAI SEKOLAH'!F141)</f>
        <v/>
      </c>
      <c r="AJ142" s="104" t="str">
        <f>IF('I NILAI SEKOLAH'!G141="","", 'I NILAI SEKOLAH'!G141)</f>
        <v/>
      </c>
      <c r="AK142" s="104" t="str">
        <f>IF('I NILAI SEKOLAH'!H141="","", 'I NILAI SEKOLAH'!H141)</f>
        <v/>
      </c>
      <c r="AL142" s="104" t="str">
        <f>IF('I NILAI SEKOLAH'!I141="","", 'I NILAI SEKOLAH'!I141)</f>
        <v/>
      </c>
      <c r="AM142" s="104" t="str">
        <f>IF('I NILAI SEKOLAH'!J141="","", 'I NILAI SEKOLAH'!J141)</f>
        <v/>
      </c>
      <c r="AN142" s="104" t="str">
        <f>IF('I NILAI SEKOLAH'!K141="","", 'I NILAI SEKOLAH'!K141)</f>
        <v/>
      </c>
      <c r="AO142" s="104" t="str">
        <f>IF('I NILAI SEKOLAH'!L141="","", 'I NILAI SEKOLAH'!L141)</f>
        <v/>
      </c>
      <c r="AP142" s="104" t="str">
        <f>IF('I NILAI SEKOLAH'!M141="","", 'I NILAI SEKOLAH'!M141)</f>
        <v/>
      </c>
      <c r="AQ142" s="104" t="str">
        <f>IF('I NILAI SEKOLAH'!N141="","", 'I NILAI SEKOLAH'!N141)</f>
        <v/>
      </c>
      <c r="AR142" s="104" t="str">
        <f>IF('I NILAI SEKOLAH'!O141="","", 'I NILAI SEKOLAH'!O141)</f>
        <v/>
      </c>
      <c r="AS142" s="104" t="str">
        <f>IF('I NILAI SEKOLAH'!P141="","", 'I NILAI SEKOLAH'!P141)</f>
        <v/>
      </c>
      <c r="AT142" s="104" t="str">
        <f>IF('I NILAI SEKOLAH'!Q141="","", 'I NILAI SEKOLAH'!Q141)</f>
        <v/>
      </c>
      <c r="AU142" s="104" t="str">
        <f>IF('I NILAI SEKOLAH'!R141="","", 'I NILAI SEKOLAH'!R141)</f>
        <v/>
      </c>
      <c r="AV142" s="104" t="str">
        <f>IF('I NILAI SEKOLAH'!S141="","", 'I NILAI SEKOLAH'!S141)</f>
        <v/>
      </c>
      <c r="AW142" s="104" t="str">
        <f>IF('I NILAI SEKOLAH'!T141="","", 'I NILAI SEKOLAH'!T141)</f>
        <v/>
      </c>
      <c r="AX142" s="105" t="str">
        <f t="shared" si="20"/>
        <v xml:space="preserve">  </v>
      </c>
      <c r="AY142" s="66"/>
    </row>
    <row r="143" spans="1:51" ht="15.75" customHeight="1" x14ac:dyDescent="0.25">
      <c r="A143" s="90" t="str">
        <f>IF(BIODATA!A141="","", BIODATA!A141)</f>
        <v/>
      </c>
      <c r="B143" s="88" t="str">
        <f>IF(BIODATA!C141="","", BIODATA!C141)</f>
        <v/>
      </c>
      <c r="C143" s="88" t="str">
        <f>IF(BIODATA!D141="","", BIODATA!D141)</f>
        <v/>
      </c>
      <c r="D143" s="107" t="str">
        <f>IF(BIODATA!E141="","", BIODATA!E141)</f>
        <v/>
      </c>
      <c r="E143" s="88" t="str">
        <f>IF(BIODATA!H141="","", BIODATA!H141)</f>
        <v/>
      </c>
      <c r="F143" s="89" t="str">
        <f>IF('I NILAI UN'!E143="","",'I NILAI UN'!E143)</f>
        <v/>
      </c>
      <c r="G143" s="89" t="str">
        <f>IF('I NILAI UN'!F143="","",'I NILAI UN'!F143)</f>
        <v/>
      </c>
      <c r="H143" s="89" t="str">
        <f>IF('I NILAI UN'!G143="","",'I NILAI UN'!G143)</f>
        <v/>
      </c>
      <c r="I143" s="89" t="str">
        <f>IF('I NILAI UN'!H143="","",'I NILAI UN'!H143)</f>
        <v/>
      </c>
      <c r="J143" s="89">
        <f t="shared" si="21"/>
        <v>0</v>
      </c>
      <c r="K143" s="108" t="str">
        <f t="shared" si="23"/>
        <v/>
      </c>
      <c r="L143" s="108" t="str">
        <f t="shared" si="17"/>
        <v/>
      </c>
      <c r="M143" s="108" t="str">
        <f t="shared" si="18"/>
        <v/>
      </c>
      <c r="N143" s="108" t="str">
        <f t="shared" si="19"/>
        <v/>
      </c>
      <c r="O143" s="91" t="str">
        <f>Aa!K145</f>
        <v xml:space="preserve">  </v>
      </c>
      <c r="P143" s="91" t="str">
        <f>Ab!K146</f>
        <v xml:space="preserve">  </v>
      </c>
      <c r="Q143" s="91" t="str">
        <f>Ac!K146</f>
        <v xml:space="preserve">  </v>
      </c>
      <c r="R143" s="91" t="str">
        <f>Ad!K146</f>
        <v xml:space="preserve">  </v>
      </c>
      <c r="S143" s="91" t="str">
        <f>'A2'!K146</f>
        <v xml:space="preserve">  </v>
      </c>
      <c r="T143" s="91" t="str">
        <f>'A3'!K146</f>
        <v xml:space="preserve">  </v>
      </c>
      <c r="U143" s="91" t="str">
        <f>'A4'!K146</f>
        <v xml:space="preserve">  </v>
      </c>
      <c r="V143" s="91" t="str">
        <f>'A5'!K146</f>
        <v xml:space="preserve">  </v>
      </c>
      <c r="W143" s="91" t="str">
        <f>'A6'!K146</f>
        <v xml:space="preserve">  </v>
      </c>
      <c r="X143" s="91" t="str">
        <f>'A7'!K146</f>
        <v xml:space="preserve">  </v>
      </c>
      <c r="Y143" s="91" t="str">
        <f>'B1'!K146</f>
        <v xml:space="preserve">  </v>
      </c>
      <c r="Z143" s="91" t="str">
        <f>'B2'!K146</f>
        <v xml:space="preserve">  </v>
      </c>
      <c r="AA143" s="91" t="str">
        <f>'B3'!K146</f>
        <v xml:space="preserve">  </v>
      </c>
      <c r="AB143" s="91" t="str">
        <f>'C1'!K146</f>
        <v xml:space="preserve">  </v>
      </c>
      <c r="AC143" s="91" t="str">
        <f>'C2'!K146</f>
        <v xml:space="preserve">  </v>
      </c>
      <c r="AD143" s="91" t="str">
        <f>'C3'!K146</f>
        <v xml:space="preserve">  </v>
      </c>
      <c r="AE143" s="91" t="str">
        <f>'C4'!K146</f>
        <v xml:space="preserve">  </v>
      </c>
      <c r="AF143" s="101" t="str">
        <f t="shared" si="22"/>
        <v xml:space="preserve">  </v>
      </c>
      <c r="AG143" s="104" t="str">
        <f>IF('I NILAI SEKOLAH'!D142="","", 'I NILAI SEKOLAH'!D142)</f>
        <v/>
      </c>
      <c r="AH143" s="104" t="str">
        <f>IF('I NILAI SEKOLAH'!E142="","", 'I NILAI SEKOLAH'!E142)</f>
        <v/>
      </c>
      <c r="AI143" s="104" t="str">
        <f>IF('I NILAI SEKOLAH'!F142="","", 'I NILAI SEKOLAH'!F142)</f>
        <v/>
      </c>
      <c r="AJ143" s="104" t="str">
        <f>IF('I NILAI SEKOLAH'!G142="","", 'I NILAI SEKOLAH'!G142)</f>
        <v/>
      </c>
      <c r="AK143" s="104" t="str">
        <f>IF('I NILAI SEKOLAH'!H142="","", 'I NILAI SEKOLAH'!H142)</f>
        <v/>
      </c>
      <c r="AL143" s="104" t="str">
        <f>IF('I NILAI SEKOLAH'!I142="","", 'I NILAI SEKOLAH'!I142)</f>
        <v/>
      </c>
      <c r="AM143" s="104" t="str">
        <f>IF('I NILAI SEKOLAH'!J142="","", 'I NILAI SEKOLAH'!J142)</f>
        <v/>
      </c>
      <c r="AN143" s="104" t="str">
        <f>IF('I NILAI SEKOLAH'!K142="","", 'I NILAI SEKOLAH'!K142)</f>
        <v/>
      </c>
      <c r="AO143" s="104" t="str">
        <f>IF('I NILAI SEKOLAH'!L142="","", 'I NILAI SEKOLAH'!L142)</f>
        <v/>
      </c>
      <c r="AP143" s="104" t="str">
        <f>IF('I NILAI SEKOLAH'!M142="","", 'I NILAI SEKOLAH'!M142)</f>
        <v/>
      </c>
      <c r="AQ143" s="104" t="str">
        <f>IF('I NILAI SEKOLAH'!N142="","", 'I NILAI SEKOLAH'!N142)</f>
        <v/>
      </c>
      <c r="AR143" s="104" t="str">
        <f>IF('I NILAI SEKOLAH'!O142="","", 'I NILAI SEKOLAH'!O142)</f>
        <v/>
      </c>
      <c r="AS143" s="104" t="str">
        <f>IF('I NILAI SEKOLAH'!P142="","", 'I NILAI SEKOLAH'!P142)</f>
        <v/>
      </c>
      <c r="AT143" s="104" t="str">
        <f>IF('I NILAI SEKOLAH'!Q142="","", 'I NILAI SEKOLAH'!Q142)</f>
        <v/>
      </c>
      <c r="AU143" s="104" t="str">
        <f>IF('I NILAI SEKOLAH'!R142="","", 'I NILAI SEKOLAH'!R142)</f>
        <v/>
      </c>
      <c r="AV143" s="104" t="str">
        <f>IF('I NILAI SEKOLAH'!S142="","", 'I NILAI SEKOLAH'!S142)</f>
        <v/>
      </c>
      <c r="AW143" s="104" t="str">
        <f>IF('I NILAI SEKOLAH'!T142="","", 'I NILAI SEKOLAH'!T142)</f>
        <v/>
      </c>
      <c r="AX143" s="105" t="str">
        <f t="shared" si="20"/>
        <v xml:space="preserve">  </v>
      </c>
      <c r="AY143" s="66"/>
    </row>
    <row r="144" spans="1:51" ht="15.75" customHeight="1" x14ac:dyDescent="0.25">
      <c r="A144" s="90" t="str">
        <f>IF(BIODATA!A142="","", BIODATA!A142)</f>
        <v/>
      </c>
      <c r="B144" s="88" t="str">
        <f>IF(BIODATA!C142="","", BIODATA!C142)</f>
        <v/>
      </c>
      <c r="C144" s="88" t="str">
        <f>IF(BIODATA!D142="","", BIODATA!D142)</f>
        <v/>
      </c>
      <c r="D144" s="107" t="str">
        <f>IF(BIODATA!E142="","", BIODATA!E142)</f>
        <v/>
      </c>
      <c r="E144" s="88" t="str">
        <f>IF(BIODATA!H142="","", BIODATA!H142)</f>
        <v/>
      </c>
      <c r="F144" s="89" t="str">
        <f>IF('I NILAI UN'!E144="","",'I NILAI UN'!E144)</f>
        <v/>
      </c>
      <c r="G144" s="89" t="str">
        <f>IF('I NILAI UN'!F144="","",'I NILAI UN'!F144)</f>
        <v/>
      </c>
      <c r="H144" s="89" t="str">
        <f>IF('I NILAI UN'!G144="","",'I NILAI UN'!G144)</f>
        <v/>
      </c>
      <c r="I144" s="89" t="str">
        <f>IF('I NILAI UN'!H144="","",'I NILAI UN'!H144)</f>
        <v/>
      </c>
      <c r="J144" s="89">
        <f t="shared" si="21"/>
        <v>0</v>
      </c>
      <c r="K144" s="108" t="str">
        <f t="shared" si="23"/>
        <v/>
      </c>
      <c r="L144" s="108" t="str">
        <f t="shared" si="17"/>
        <v/>
      </c>
      <c r="M144" s="108" t="str">
        <f t="shared" si="18"/>
        <v/>
      </c>
      <c r="N144" s="108" t="str">
        <f t="shared" si="19"/>
        <v/>
      </c>
      <c r="O144" s="91" t="str">
        <f>Aa!K146</f>
        <v xml:space="preserve">  </v>
      </c>
      <c r="P144" s="91" t="str">
        <f>Ab!K147</f>
        <v xml:space="preserve">  </v>
      </c>
      <c r="Q144" s="91" t="str">
        <f>Ac!K147</f>
        <v xml:space="preserve">  </v>
      </c>
      <c r="R144" s="91" t="str">
        <f>Ad!K147</f>
        <v xml:space="preserve">  </v>
      </c>
      <c r="S144" s="91" t="str">
        <f>'A2'!K147</f>
        <v xml:space="preserve">  </v>
      </c>
      <c r="T144" s="91" t="str">
        <f>'A3'!K147</f>
        <v xml:space="preserve">  </v>
      </c>
      <c r="U144" s="91" t="str">
        <f>'A4'!K147</f>
        <v xml:space="preserve">  </v>
      </c>
      <c r="V144" s="91" t="str">
        <f>'A5'!K147</f>
        <v xml:space="preserve">  </v>
      </c>
      <c r="W144" s="91" t="str">
        <f>'A6'!K147</f>
        <v xml:space="preserve">  </v>
      </c>
      <c r="X144" s="91" t="str">
        <f>'A7'!K147</f>
        <v xml:space="preserve">  </v>
      </c>
      <c r="Y144" s="91" t="str">
        <f>'B1'!K147</f>
        <v xml:space="preserve">  </v>
      </c>
      <c r="Z144" s="91" t="str">
        <f>'B2'!K147</f>
        <v xml:space="preserve">  </v>
      </c>
      <c r="AA144" s="91" t="str">
        <f>'B3'!K147</f>
        <v xml:space="preserve">  </v>
      </c>
      <c r="AB144" s="91" t="str">
        <f>'C1'!K147</f>
        <v xml:space="preserve">  </v>
      </c>
      <c r="AC144" s="91" t="str">
        <f>'C2'!K147</f>
        <v xml:space="preserve">  </v>
      </c>
      <c r="AD144" s="91" t="str">
        <f>'C3'!K147</f>
        <v xml:space="preserve">  </v>
      </c>
      <c r="AE144" s="91" t="str">
        <f>'C4'!K147</f>
        <v xml:space="preserve">  </v>
      </c>
      <c r="AF144" s="101" t="str">
        <f t="shared" si="22"/>
        <v xml:space="preserve">  </v>
      </c>
      <c r="AG144" s="104" t="str">
        <f>IF('I NILAI SEKOLAH'!D143="","", 'I NILAI SEKOLAH'!D143)</f>
        <v/>
      </c>
      <c r="AH144" s="104" t="str">
        <f>IF('I NILAI SEKOLAH'!E143="","", 'I NILAI SEKOLAH'!E143)</f>
        <v/>
      </c>
      <c r="AI144" s="104" t="str">
        <f>IF('I NILAI SEKOLAH'!F143="","", 'I NILAI SEKOLAH'!F143)</f>
        <v/>
      </c>
      <c r="AJ144" s="104" t="str">
        <f>IF('I NILAI SEKOLAH'!G143="","", 'I NILAI SEKOLAH'!G143)</f>
        <v/>
      </c>
      <c r="AK144" s="104" t="str">
        <f>IF('I NILAI SEKOLAH'!H143="","", 'I NILAI SEKOLAH'!H143)</f>
        <v/>
      </c>
      <c r="AL144" s="104" t="str">
        <f>IF('I NILAI SEKOLAH'!I143="","", 'I NILAI SEKOLAH'!I143)</f>
        <v/>
      </c>
      <c r="AM144" s="104" t="str">
        <f>IF('I NILAI SEKOLAH'!J143="","", 'I NILAI SEKOLAH'!J143)</f>
        <v/>
      </c>
      <c r="AN144" s="104" t="str">
        <f>IF('I NILAI SEKOLAH'!K143="","", 'I NILAI SEKOLAH'!K143)</f>
        <v/>
      </c>
      <c r="AO144" s="104" t="str">
        <f>IF('I NILAI SEKOLAH'!L143="","", 'I NILAI SEKOLAH'!L143)</f>
        <v/>
      </c>
      <c r="AP144" s="104" t="str">
        <f>IF('I NILAI SEKOLAH'!M143="","", 'I NILAI SEKOLAH'!M143)</f>
        <v/>
      </c>
      <c r="AQ144" s="104" t="str">
        <f>IF('I NILAI SEKOLAH'!N143="","", 'I NILAI SEKOLAH'!N143)</f>
        <v/>
      </c>
      <c r="AR144" s="104" t="str">
        <f>IF('I NILAI SEKOLAH'!O143="","", 'I NILAI SEKOLAH'!O143)</f>
        <v/>
      </c>
      <c r="AS144" s="104" t="str">
        <f>IF('I NILAI SEKOLAH'!P143="","", 'I NILAI SEKOLAH'!P143)</f>
        <v/>
      </c>
      <c r="AT144" s="104" t="str">
        <f>IF('I NILAI SEKOLAH'!Q143="","", 'I NILAI SEKOLAH'!Q143)</f>
        <v/>
      </c>
      <c r="AU144" s="104" t="str">
        <f>IF('I NILAI SEKOLAH'!R143="","", 'I NILAI SEKOLAH'!R143)</f>
        <v/>
      </c>
      <c r="AV144" s="104" t="str">
        <f>IF('I NILAI SEKOLAH'!S143="","", 'I NILAI SEKOLAH'!S143)</f>
        <v/>
      </c>
      <c r="AW144" s="104" t="str">
        <f>IF('I NILAI SEKOLAH'!T143="","", 'I NILAI SEKOLAH'!T143)</f>
        <v/>
      </c>
      <c r="AX144" s="105" t="str">
        <f t="shared" si="20"/>
        <v xml:space="preserve">  </v>
      </c>
      <c r="AY144" s="66"/>
    </row>
    <row r="145" spans="1:51" ht="15.75" customHeight="1" x14ac:dyDescent="0.25">
      <c r="A145" s="90" t="str">
        <f>IF(BIODATA!A143="","", BIODATA!A143)</f>
        <v/>
      </c>
      <c r="B145" s="88" t="str">
        <f>IF(BIODATA!C143="","", BIODATA!C143)</f>
        <v/>
      </c>
      <c r="C145" s="88" t="str">
        <f>IF(BIODATA!D143="","", BIODATA!D143)</f>
        <v/>
      </c>
      <c r="D145" s="107" t="str">
        <f>IF(BIODATA!E143="","", BIODATA!E143)</f>
        <v/>
      </c>
      <c r="E145" s="88" t="str">
        <f>IF(BIODATA!H143="","", BIODATA!H143)</f>
        <v/>
      </c>
      <c r="F145" s="89" t="str">
        <f>IF('I NILAI UN'!E145="","",'I NILAI UN'!E145)</f>
        <v/>
      </c>
      <c r="G145" s="89" t="str">
        <f>IF('I NILAI UN'!F145="","",'I NILAI UN'!F145)</f>
        <v/>
      </c>
      <c r="H145" s="89" t="str">
        <f>IF('I NILAI UN'!G145="","",'I NILAI UN'!G145)</f>
        <v/>
      </c>
      <c r="I145" s="89" t="str">
        <f>IF('I NILAI UN'!H145="","",'I NILAI UN'!H145)</f>
        <v/>
      </c>
      <c r="J145" s="89">
        <f t="shared" si="21"/>
        <v>0</v>
      </c>
      <c r="K145" s="108" t="str">
        <f t="shared" si="23"/>
        <v/>
      </c>
      <c r="L145" s="108" t="str">
        <f t="shared" si="17"/>
        <v/>
      </c>
      <c r="M145" s="108" t="str">
        <f t="shared" si="18"/>
        <v/>
      </c>
      <c r="N145" s="108" t="str">
        <f t="shared" si="19"/>
        <v/>
      </c>
      <c r="O145" s="91" t="str">
        <f>Aa!K147</f>
        <v xml:space="preserve">  </v>
      </c>
      <c r="P145" s="91" t="str">
        <f>Ab!K148</f>
        <v xml:space="preserve">  </v>
      </c>
      <c r="Q145" s="91" t="str">
        <f>Ac!K148</f>
        <v xml:space="preserve">  </v>
      </c>
      <c r="R145" s="91" t="str">
        <f>Ad!K148</f>
        <v xml:space="preserve">  </v>
      </c>
      <c r="S145" s="91" t="str">
        <f>'A2'!K148</f>
        <v xml:space="preserve">  </v>
      </c>
      <c r="T145" s="91" t="str">
        <f>'A3'!K148</f>
        <v xml:space="preserve">  </v>
      </c>
      <c r="U145" s="91" t="str">
        <f>'A4'!K148</f>
        <v xml:space="preserve">  </v>
      </c>
      <c r="V145" s="91" t="str">
        <f>'A5'!K148</f>
        <v xml:space="preserve">  </v>
      </c>
      <c r="W145" s="91" t="str">
        <f>'A6'!K148</f>
        <v xml:space="preserve">  </v>
      </c>
      <c r="X145" s="91" t="str">
        <f>'A7'!K148</f>
        <v xml:space="preserve">  </v>
      </c>
      <c r="Y145" s="91" t="str">
        <f>'B1'!K148</f>
        <v xml:space="preserve">  </v>
      </c>
      <c r="Z145" s="91" t="str">
        <f>'B2'!K148</f>
        <v xml:space="preserve">  </v>
      </c>
      <c r="AA145" s="91" t="str">
        <f>'B3'!K148</f>
        <v xml:space="preserve">  </v>
      </c>
      <c r="AB145" s="91" t="str">
        <f>'C1'!K148</f>
        <v xml:space="preserve">  </v>
      </c>
      <c r="AC145" s="91" t="str">
        <f>'C2'!K148</f>
        <v xml:space="preserve">  </v>
      </c>
      <c r="AD145" s="91" t="str">
        <f>'C3'!K148</f>
        <v xml:space="preserve">  </v>
      </c>
      <c r="AE145" s="91" t="str">
        <f>'C4'!K148</f>
        <v xml:space="preserve">  </v>
      </c>
      <c r="AF145" s="101" t="str">
        <f t="shared" si="22"/>
        <v xml:space="preserve">  </v>
      </c>
      <c r="AG145" s="104" t="str">
        <f>IF('I NILAI SEKOLAH'!D144="","", 'I NILAI SEKOLAH'!D144)</f>
        <v/>
      </c>
      <c r="AH145" s="104" t="str">
        <f>IF('I NILAI SEKOLAH'!E144="","", 'I NILAI SEKOLAH'!E144)</f>
        <v/>
      </c>
      <c r="AI145" s="104" t="str">
        <f>IF('I NILAI SEKOLAH'!F144="","", 'I NILAI SEKOLAH'!F144)</f>
        <v/>
      </c>
      <c r="AJ145" s="104" t="str">
        <f>IF('I NILAI SEKOLAH'!G144="","", 'I NILAI SEKOLAH'!G144)</f>
        <v/>
      </c>
      <c r="AK145" s="104" t="str">
        <f>IF('I NILAI SEKOLAH'!H144="","", 'I NILAI SEKOLAH'!H144)</f>
        <v/>
      </c>
      <c r="AL145" s="104" t="str">
        <f>IF('I NILAI SEKOLAH'!I144="","", 'I NILAI SEKOLAH'!I144)</f>
        <v/>
      </c>
      <c r="AM145" s="104" t="str">
        <f>IF('I NILAI SEKOLAH'!J144="","", 'I NILAI SEKOLAH'!J144)</f>
        <v/>
      </c>
      <c r="AN145" s="104" t="str">
        <f>IF('I NILAI SEKOLAH'!K144="","", 'I NILAI SEKOLAH'!K144)</f>
        <v/>
      </c>
      <c r="AO145" s="104" t="str">
        <f>IF('I NILAI SEKOLAH'!L144="","", 'I NILAI SEKOLAH'!L144)</f>
        <v/>
      </c>
      <c r="AP145" s="104" t="str">
        <f>IF('I NILAI SEKOLAH'!M144="","", 'I NILAI SEKOLAH'!M144)</f>
        <v/>
      </c>
      <c r="AQ145" s="104" t="str">
        <f>IF('I NILAI SEKOLAH'!N144="","", 'I NILAI SEKOLAH'!N144)</f>
        <v/>
      </c>
      <c r="AR145" s="104" t="str">
        <f>IF('I NILAI SEKOLAH'!O144="","", 'I NILAI SEKOLAH'!O144)</f>
        <v/>
      </c>
      <c r="AS145" s="104" t="str">
        <f>IF('I NILAI SEKOLAH'!P144="","", 'I NILAI SEKOLAH'!P144)</f>
        <v/>
      </c>
      <c r="AT145" s="104" t="str">
        <f>IF('I NILAI SEKOLAH'!Q144="","", 'I NILAI SEKOLAH'!Q144)</f>
        <v/>
      </c>
      <c r="AU145" s="104" t="str">
        <f>IF('I NILAI SEKOLAH'!R144="","", 'I NILAI SEKOLAH'!R144)</f>
        <v/>
      </c>
      <c r="AV145" s="104" t="str">
        <f>IF('I NILAI SEKOLAH'!S144="","", 'I NILAI SEKOLAH'!S144)</f>
        <v/>
      </c>
      <c r="AW145" s="104" t="str">
        <f>IF('I NILAI SEKOLAH'!T144="","", 'I NILAI SEKOLAH'!T144)</f>
        <v/>
      </c>
      <c r="AX145" s="105" t="str">
        <f t="shared" si="20"/>
        <v xml:space="preserve">  </v>
      </c>
      <c r="AY145" s="66"/>
    </row>
    <row r="146" spans="1:51" ht="15.75" customHeight="1" x14ac:dyDescent="0.25">
      <c r="A146" s="90" t="str">
        <f>IF(BIODATA!A144="","", BIODATA!A144)</f>
        <v/>
      </c>
      <c r="B146" s="88" t="str">
        <f>IF(BIODATA!C144="","", BIODATA!C144)</f>
        <v/>
      </c>
      <c r="C146" s="88" t="str">
        <f>IF(BIODATA!D144="","", BIODATA!D144)</f>
        <v/>
      </c>
      <c r="D146" s="107" t="str">
        <f>IF(BIODATA!E144="","", BIODATA!E144)</f>
        <v/>
      </c>
      <c r="E146" s="88" t="str">
        <f>IF(BIODATA!H144="","", BIODATA!H144)</f>
        <v/>
      </c>
      <c r="F146" s="89" t="str">
        <f>IF('I NILAI UN'!E146="","",'I NILAI UN'!E146)</f>
        <v/>
      </c>
      <c r="G146" s="89" t="str">
        <f>IF('I NILAI UN'!F146="","",'I NILAI UN'!F146)</f>
        <v/>
      </c>
      <c r="H146" s="89" t="str">
        <f>IF('I NILAI UN'!G146="","",'I NILAI UN'!G146)</f>
        <v/>
      </c>
      <c r="I146" s="89" t="str">
        <f>IF('I NILAI UN'!H146="","",'I NILAI UN'!H146)</f>
        <v/>
      </c>
      <c r="J146" s="89">
        <f t="shared" si="21"/>
        <v>0</v>
      </c>
      <c r="K146" s="108" t="str">
        <f t="shared" si="23"/>
        <v/>
      </c>
      <c r="L146" s="108" t="str">
        <f t="shared" si="17"/>
        <v/>
      </c>
      <c r="M146" s="108" t="str">
        <f t="shared" si="18"/>
        <v/>
      </c>
      <c r="N146" s="108" t="str">
        <f t="shared" si="19"/>
        <v/>
      </c>
      <c r="O146" s="91" t="str">
        <f>Aa!K148</f>
        <v xml:space="preserve">  </v>
      </c>
      <c r="P146" s="91" t="str">
        <f>Ab!K149</f>
        <v xml:space="preserve">  </v>
      </c>
      <c r="Q146" s="91" t="str">
        <f>Ac!K149</f>
        <v xml:space="preserve">  </v>
      </c>
      <c r="R146" s="91" t="str">
        <f>Ad!K149</f>
        <v xml:space="preserve">  </v>
      </c>
      <c r="S146" s="91" t="str">
        <f>'A2'!K149</f>
        <v xml:space="preserve">  </v>
      </c>
      <c r="T146" s="91" t="str">
        <f>'A3'!K149</f>
        <v xml:space="preserve">  </v>
      </c>
      <c r="U146" s="91" t="str">
        <f>'A4'!K149</f>
        <v xml:space="preserve">  </v>
      </c>
      <c r="V146" s="91" t="str">
        <f>'A5'!K149</f>
        <v xml:space="preserve">  </v>
      </c>
      <c r="W146" s="91" t="str">
        <f>'A6'!K149</f>
        <v xml:space="preserve">  </v>
      </c>
      <c r="X146" s="91" t="str">
        <f>'A7'!K149</f>
        <v xml:space="preserve">  </v>
      </c>
      <c r="Y146" s="91" t="str">
        <f>'B1'!K149</f>
        <v xml:space="preserve">  </v>
      </c>
      <c r="Z146" s="91" t="str">
        <f>'B2'!K149</f>
        <v xml:space="preserve">  </v>
      </c>
      <c r="AA146" s="91" t="str">
        <f>'B3'!K149</f>
        <v xml:space="preserve">  </v>
      </c>
      <c r="AB146" s="91" t="str">
        <f>'C1'!K149</f>
        <v xml:space="preserve">  </v>
      </c>
      <c r="AC146" s="91" t="str">
        <f>'C2'!K149</f>
        <v xml:space="preserve">  </v>
      </c>
      <c r="AD146" s="91" t="str">
        <f>'C3'!K149</f>
        <v xml:space="preserve">  </v>
      </c>
      <c r="AE146" s="91" t="str">
        <f>'C4'!K149</f>
        <v xml:space="preserve">  </v>
      </c>
      <c r="AF146" s="101" t="str">
        <f t="shared" si="22"/>
        <v xml:space="preserve">  </v>
      </c>
      <c r="AG146" s="104" t="str">
        <f>IF('I NILAI SEKOLAH'!D145="","", 'I NILAI SEKOLAH'!D145)</f>
        <v/>
      </c>
      <c r="AH146" s="104" t="str">
        <f>IF('I NILAI SEKOLAH'!E145="","", 'I NILAI SEKOLAH'!E145)</f>
        <v/>
      </c>
      <c r="AI146" s="104" t="str">
        <f>IF('I NILAI SEKOLAH'!F145="","", 'I NILAI SEKOLAH'!F145)</f>
        <v/>
      </c>
      <c r="AJ146" s="104" t="str">
        <f>IF('I NILAI SEKOLAH'!G145="","", 'I NILAI SEKOLAH'!G145)</f>
        <v/>
      </c>
      <c r="AK146" s="104" t="str">
        <f>IF('I NILAI SEKOLAH'!H145="","", 'I NILAI SEKOLAH'!H145)</f>
        <v/>
      </c>
      <c r="AL146" s="104" t="str">
        <f>IF('I NILAI SEKOLAH'!I145="","", 'I NILAI SEKOLAH'!I145)</f>
        <v/>
      </c>
      <c r="AM146" s="104" t="str">
        <f>IF('I NILAI SEKOLAH'!J145="","", 'I NILAI SEKOLAH'!J145)</f>
        <v/>
      </c>
      <c r="AN146" s="104" t="str">
        <f>IF('I NILAI SEKOLAH'!K145="","", 'I NILAI SEKOLAH'!K145)</f>
        <v/>
      </c>
      <c r="AO146" s="104" t="str">
        <f>IF('I NILAI SEKOLAH'!L145="","", 'I NILAI SEKOLAH'!L145)</f>
        <v/>
      </c>
      <c r="AP146" s="104" t="str">
        <f>IF('I NILAI SEKOLAH'!M145="","", 'I NILAI SEKOLAH'!M145)</f>
        <v/>
      </c>
      <c r="AQ146" s="104" t="str">
        <f>IF('I NILAI SEKOLAH'!N145="","", 'I NILAI SEKOLAH'!N145)</f>
        <v/>
      </c>
      <c r="AR146" s="104" t="str">
        <f>IF('I NILAI SEKOLAH'!O145="","", 'I NILAI SEKOLAH'!O145)</f>
        <v/>
      </c>
      <c r="AS146" s="104" t="str">
        <f>IF('I NILAI SEKOLAH'!P145="","", 'I NILAI SEKOLAH'!P145)</f>
        <v/>
      </c>
      <c r="AT146" s="104" t="str">
        <f>IF('I NILAI SEKOLAH'!Q145="","", 'I NILAI SEKOLAH'!Q145)</f>
        <v/>
      </c>
      <c r="AU146" s="104" t="str">
        <f>IF('I NILAI SEKOLAH'!R145="","", 'I NILAI SEKOLAH'!R145)</f>
        <v/>
      </c>
      <c r="AV146" s="104" t="str">
        <f>IF('I NILAI SEKOLAH'!S145="","", 'I NILAI SEKOLAH'!S145)</f>
        <v/>
      </c>
      <c r="AW146" s="104" t="str">
        <f>IF('I NILAI SEKOLAH'!T145="","", 'I NILAI SEKOLAH'!T145)</f>
        <v/>
      </c>
      <c r="AX146" s="105" t="str">
        <f t="shared" si="20"/>
        <v xml:space="preserve">  </v>
      </c>
      <c r="AY146" s="66"/>
    </row>
    <row r="147" spans="1:51" ht="15.75" customHeight="1" x14ac:dyDescent="0.25">
      <c r="A147" s="90" t="str">
        <f>IF(BIODATA!A145="","", BIODATA!A145)</f>
        <v/>
      </c>
      <c r="B147" s="88" t="str">
        <f>IF(BIODATA!C145="","", BIODATA!C145)</f>
        <v/>
      </c>
      <c r="C147" s="88" t="str">
        <f>IF(BIODATA!D145="","", BIODATA!D145)</f>
        <v/>
      </c>
      <c r="D147" s="107" t="str">
        <f>IF(BIODATA!E145="","", BIODATA!E145)</f>
        <v/>
      </c>
      <c r="E147" s="88" t="str">
        <f>IF(BIODATA!H145="","", BIODATA!H145)</f>
        <v/>
      </c>
      <c r="F147" s="89" t="str">
        <f>IF('I NILAI UN'!E147="","",'I NILAI UN'!E147)</f>
        <v/>
      </c>
      <c r="G147" s="89" t="str">
        <f>IF('I NILAI UN'!F147="","",'I NILAI UN'!F147)</f>
        <v/>
      </c>
      <c r="H147" s="89" t="str">
        <f>IF('I NILAI UN'!G147="","",'I NILAI UN'!G147)</f>
        <v/>
      </c>
      <c r="I147" s="89" t="str">
        <f>IF('I NILAI UN'!H147="","",'I NILAI UN'!H147)</f>
        <v/>
      </c>
      <c r="J147" s="89">
        <f t="shared" si="21"/>
        <v>0</v>
      </c>
      <c r="K147" s="108" t="str">
        <f t="shared" si="23"/>
        <v/>
      </c>
      <c r="L147" s="108" t="str">
        <f t="shared" si="17"/>
        <v/>
      </c>
      <c r="M147" s="108" t="str">
        <f t="shared" si="18"/>
        <v/>
      </c>
      <c r="N147" s="108" t="str">
        <f t="shared" si="19"/>
        <v/>
      </c>
      <c r="O147" s="91" t="str">
        <f>Aa!K149</f>
        <v xml:space="preserve">  </v>
      </c>
      <c r="P147" s="91" t="str">
        <f>Ab!K150</f>
        <v xml:space="preserve">  </v>
      </c>
      <c r="Q147" s="91" t="str">
        <f>Ac!K150</f>
        <v xml:space="preserve">  </v>
      </c>
      <c r="R147" s="91" t="str">
        <f>Ad!K150</f>
        <v xml:space="preserve">  </v>
      </c>
      <c r="S147" s="91" t="str">
        <f>'A2'!K150</f>
        <v xml:space="preserve">  </v>
      </c>
      <c r="T147" s="91" t="str">
        <f>'A3'!K150</f>
        <v xml:space="preserve">  </v>
      </c>
      <c r="U147" s="91" t="str">
        <f>'A4'!K150</f>
        <v xml:space="preserve">  </v>
      </c>
      <c r="V147" s="91" t="str">
        <f>'A5'!K150</f>
        <v xml:space="preserve">  </v>
      </c>
      <c r="W147" s="91" t="str">
        <f>'A6'!K150</f>
        <v xml:space="preserve">  </v>
      </c>
      <c r="X147" s="91" t="str">
        <f>'A7'!K150</f>
        <v xml:space="preserve">  </v>
      </c>
      <c r="Y147" s="91" t="str">
        <f>'B1'!K150</f>
        <v xml:space="preserve">  </v>
      </c>
      <c r="Z147" s="91" t="str">
        <f>'B2'!K150</f>
        <v xml:space="preserve">  </v>
      </c>
      <c r="AA147" s="91" t="str">
        <f>'B3'!K150</f>
        <v xml:space="preserve">  </v>
      </c>
      <c r="AB147" s="91" t="str">
        <f>'C1'!K150</f>
        <v xml:space="preserve">  </v>
      </c>
      <c r="AC147" s="91" t="str">
        <f>'C2'!K150</f>
        <v xml:space="preserve">  </v>
      </c>
      <c r="AD147" s="91" t="str">
        <f>'C3'!K150</f>
        <v xml:space="preserve">  </v>
      </c>
      <c r="AE147" s="91" t="str">
        <f>'C4'!K150</f>
        <v xml:space="preserve">  </v>
      </c>
      <c r="AF147" s="101" t="str">
        <f t="shared" si="22"/>
        <v xml:space="preserve">  </v>
      </c>
      <c r="AG147" s="104" t="str">
        <f>IF('I NILAI SEKOLAH'!D146="","", 'I NILAI SEKOLAH'!D146)</f>
        <v/>
      </c>
      <c r="AH147" s="104" t="str">
        <f>IF('I NILAI SEKOLAH'!E146="","", 'I NILAI SEKOLAH'!E146)</f>
        <v/>
      </c>
      <c r="AI147" s="104" t="str">
        <f>IF('I NILAI SEKOLAH'!F146="","", 'I NILAI SEKOLAH'!F146)</f>
        <v/>
      </c>
      <c r="AJ147" s="104" t="str">
        <f>IF('I NILAI SEKOLAH'!G146="","", 'I NILAI SEKOLAH'!G146)</f>
        <v/>
      </c>
      <c r="AK147" s="104" t="str">
        <f>IF('I NILAI SEKOLAH'!H146="","", 'I NILAI SEKOLAH'!H146)</f>
        <v/>
      </c>
      <c r="AL147" s="104" t="str">
        <f>IF('I NILAI SEKOLAH'!I146="","", 'I NILAI SEKOLAH'!I146)</f>
        <v/>
      </c>
      <c r="AM147" s="104" t="str">
        <f>IF('I NILAI SEKOLAH'!J146="","", 'I NILAI SEKOLAH'!J146)</f>
        <v/>
      </c>
      <c r="AN147" s="104" t="str">
        <f>IF('I NILAI SEKOLAH'!K146="","", 'I NILAI SEKOLAH'!K146)</f>
        <v/>
      </c>
      <c r="AO147" s="104" t="str">
        <f>IF('I NILAI SEKOLAH'!L146="","", 'I NILAI SEKOLAH'!L146)</f>
        <v/>
      </c>
      <c r="AP147" s="104" t="str">
        <f>IF('I NILAI SEKOLAH'!M146="","", 'I NILAI SEKOLAH'!M146)</f>
        <v/>
      </c>
      <c r="AQ147" s="104" t="str">
        <f>IF('I NILAI SEKOLAH'!N146="","", 'I NILAI SEKOLAH'!N146)</f>
        <v/>
      </c>
      <c r="AR147" s="104" t="str">
        <f>IF('I NILAI SEKOLAH'!O146="","", 'I NILAI SEKOLAH'!O146)</f>
        <v/>
      </c>
      <c r="AS147" s="104" t="str">
        <f>IF('I NILAI SEKOLAH'!P146="","", 'I NILAI SEKOLAH'!P146)</f>
        <v/>
      </c>
      <c r="AT147" s="104" t="str">
        <f>IF('I NILAI SEKOLAH'!Q146="","", 'I NILAI SEKOLAH'!Q146)</f>
        <v/>
      </c>
      <c r="AU147" s="104" t="str">
        <f>IF('I NILAI SEKOLAH'!R146="","", 'I NILAI SEKOLAH'!R146)</f>
        <v/>
      </c>
      <c r="AV147" s="104" t="str">
        <f>IF('I NILAI SEKOLAH'!S146="","", 'I NILAI SEKOLAH'!S146)</f>
        <v/>
      </c>
      <c r="AW147" s="104" t="str">
        <f>IF('I NILAI SEKOLAH'!T146="","", 'I NILAI SEKOLAH'!T146)</f>
        <v/>
      </c>
      <c r="AX147" s="105" t="str">
        <f t="shared" si="20"/>
        <v xml:space="preserve">  </v>
      </c>
      <c r="AY147" s="66"/>
    </row>
    <row r="148" spans="1:51" ht="15.75" customHeight="1" x14ac:dyDescent="0.25">
      <c r="A148" s="90" t="str">
        <f>IF(BIODATA!A146="","", BIODATA!A146)</f>
        <v/>
      </c>
      <c r="B148" s="88" t="str">
        <f>IF(BIODATA!C146="","", BIODATA!C146)</f>
        <v/>
      </c>
      <c r="C148" s="88" t="str">
        <f>IF(BIODATA!D146="","", BIODATA!D146)</f>
        <v/>
      </c>
      <c r="D148" s="107" t="str">
        <f>IF(BIODATA!E146="","", BIODATA!E146)</f>
        <v/>
      </c>
      <c r="E148" s="88" t="str">
        <f>IF(BIODATA!H146="","", BIODATA!H146)</f>
        <v/>
      </c>
      <c r="F148" s="89" t="str">
        <f>IF('I NILAI UN'!E148="","",'I NILAI UN'!E148)</f>
        <v/>
      </c>
      <c r="G148" s="89" t="str">
        <f>IF('I NILAI UN'!F148="","",'I NILAI UN'!F148)</f>
        <v/>
      </c>
      <c r="H148" s="89" t="str">
        <f>IF('I NILAI UN'!G148="","",'I NILAI UN'!G148)</f>
        <v/>
      </c>
      <c r="I148" s="89" t="str">
        <f>IF('I NILAI UN'!H148="","",'I NILAI UN'!H148)</f>
        <v/>
      </c>
      <c r="J148" s="89">
        <f t="shared" si="21"/>
        <v>0</v>
      </c>
      <c r="K148" s="108" t="str">
        <f t="shared" si="23"/>
        <v/>
      </c>
      <c r="L148" s="108" t="str">
        <f t="shared" si="17"/>
        <v/>
      </c>
      <c r="M148" s="108" t="str">
        <f t="shared" si="18"/>
        <v/>
      </c>
      <c r="N148" s="108" t="str">
        <f t="shared" si="19"/>
        <v/>
      </c>
      <c r="O148" s="91" t="str">
        <f>Aa!K150</f>
        <v xml:space="preserve">  </v>
      </c>
      <c r="P148" s="91" t="str">
        <f>Ab!K151</f>
        <v xml:space="preserve">  </v>
      </c>
      <c r="Q148" s="91" t="str">
        <f>Ac!K151</f>
        <v xml:space="preserve">  </v>
      </c>
      <c r="R148" s="91" t="str">
        <f>Ad!K151</f>
        <v xml:space="preserve">  </v>
      </c>
      <c r="S148" s="91" t="str">
        <f>'A2'!K151</f>
        <v xml:space="preserve">  </v>
      </c>
      <c r="T148" s="91" t="str">
        <f>'A3'!K151</f>
        <v xml:space="preserve">  </v>
      </c>
      <c r="U148" s="91" t="str">
        <f>'A4'!K151</f>
        <v xml:space="preserve">  </v>
      </c>
      <c r="V148" s="91" t="str">
        <f>'A5'!K151</f>
        <v xml:space="preserve">  </v>
      </c>
      <c r="W148" s="91" t="str">
        <f>'A6'!K151</f>
        <v xml:space="preserve">  </v>
      </c>
      <c r="X148" s="91" t="str">
        <f>'A7'!K151</f>
        <v xml:space="preserve">  </v>
      </c>
      <c r="Y148" s="91" t="str">
        <f>'B1'!K151</f>
        <v xml:space="preserve">  </v>
      </c>
      <c r="Z148" s="91" t="str">
        <f>'B2'!K151</f>
        <v xml:space="preserve">  </v>
      </c>
      <c r="AA148" s="91" t="str">
        <f>'B3'!K151</f>
        <v xml:space="preserve">  </v>
      </c>
      <c r="AB148" s="91" t="str">
        <f>'C1'!K151</f>
        <v xml:space="preserve">  </v>
      </c>
      <c r="AC148" s="91" t="str">
        <f>'C2'!K151</f>
        <v xml:space="preserve">  </v>
      </c>
      <c r="AD148" s="91" t="str">
        <f>'C3'!K151</f>
        <v xml:space="preserve">  </v>
      </c>
      <c r="AE148" s="91" t="str">
        <f>'C4'!K151</f>
        <v xml:space="preserve">  </v>
      </c>
      <c r="AF148" s="101" t="str">
        <f t="shared" si="22"/>
        <v xml:space="preserve">  </v>
      </c>
      <c r="AG148" s="104" t="str">
        <f>IF('I NILAI SEKOLAH'!D147="","", 'I NILAI SEKOLAH'!D147)</f>
        <v/>
      </c>
      <c r="AH148" s="104" t="str">
        <f>IF('I NILAI SEKOLAH'!E147="","", 'I NILAI SEKOLAH'!E147)</f>
        <v/>
      </c>
      <c r="AI148" s="104" t="str">
        <f>IF('I NILAI SEKOLAH'!F147="","", 'I NILAI SEKOLAH'!F147)</f>
        <v/>
      </c>
      <c r="AJ148" s="104" t="str">
        <f>IF('I NILAI SEKOLAH'!G147="","", 'I NILAI SEKOLAH'!G147)</f>
        <v/>
      </c>
      <c r="AK148" s="104" t="str">
        <f>IF('I NILAI SEKOLAH'!H147="","", 'I NILAI SEKOLAH'!H147)</f>
        <v/>
      </c>
      <c r="AL148" s="104" t="str">
        <f>IF('I NILAI SEKOLAH'!I147="","", 'I NILAI SEKOLAH'!I147)</f>
        <v/>
      </c>
      <c r="AM148" s="104" t="str">
        <f>IF('I NILAI SEKOLAH'!J147="","", 'I NILAI SEKOLAH'!J147)</f>
        <v/>
      </c>
      <c r="AN148" s="104" t="str">
        <f>IF('I NILAI SEKOLAH'!K147="","", 'I NILAI SEKOLAH'!K147)</f>
        <v/>
      </c>
      <c r="AO148" s="104" t="str">
        <f>IF('I NILAI SEKOLAH'!L147="","", 'I NILAI SEKOLAH'!L147)</f>
        <v/>
      </c>
      <c r="AP148" s="104" t="str">
        <f>IF('I NILAI SEKOLAH'!M147="","", 'I NILAI SEKOLAH'!M147)</f>
        <v/>
      </c>
      <c r="AQ148" s="104" t="str">
        <f>IF('I NILAI SEKOLAH'!N147="","", 'I NILAI SEKOLAH'!N147)</f>
        <v/>
      </c>
      <c r="AR148" s="104" t="str">
        <f>IF('I NILAI SEKOLAH'!O147="","", 'I NILAI SEKOLAH'!O147)</f>
        <v/>
      </c>
      <c r="AS148" s="104" t="str">
        <f>IF('I NILAI SEKOLAH'!P147="","", 'I NILAI SEKOLAH'!P147)</f>
        <v/>
      </c>
      <c r="AT148" s="104" t="str">
        <f>IF('I NILAI SEKOLAH'!Q147="","", 'I NILAI SEKOLAH'!Q147)</f>
        <v/>
      </c>
      <c r="AU148" s="104" t="str">
        <f>IF('I NILAI SEKOLAH'!R147="","", 'I NILAI SEKOLAH'!R147)</f>
        <v/>
      </c>
      <c r="AV148" s="104" t="str">
        <f>IF('I NILAI SEKOLAH'!S147="","", 'I NILAI SEKOLAH'!S147)</f>
        <v/>
      </c>
      <c r="AW148" s="104" t="str">
        <f>IF('I NILAI SEKOLAH'!T147="","", 'I NILAI SEKOLAH'!T147)</f>
        <v/>
      </c>
      <c r="AX148" s="105" t="str">
        <f t="shared" si="20"/>
        <v xml:space="preserve">  </v>
      </c>
      <c r="AY148" s="66"/>
    </row>
    <row r="149" spans="1:51" ht="15.75" customHeight="1" x14ac:dyDescent="0.25">
      <c r="A149" s="90" t="str">
        <f>IF(BIODATA!A147="","", BIODATA!A147)</f>
        <v/>
      </c>
      <c r="B149" s="88" t="str">
        <f>IF(BIODATA!C147="","", BIODATA!C147)</f>
        <v/>
      </c>
      <c r="C149" s="88" t="str">
        <f>IF(BIODATA!D147="","", BIODATA!D147)</f>
        <v/>
      </c>
      <c r="D149" s="107" t="str">
        <f>IF(BIODATA!E147="","", BIODATA!E147)</f>
        <v/>
      </c>
      <c r="E149" s="88" t="str">
        <f>IF(BIODATA!H147="","", BIODATA!H147)</f>
        <v/>
      </c>
      <c r="F149" s="89" t="str">
        <f>IF('I NILAI UN'!E149="","",'I NILAI UN'!E149)</f>
        <v/>
      </c>
      <c r="G149" s="89" t="str">
        <f>IF('I NILAI UN'!F149="","",'I NILAI UN'!F149)</f>
        <v/>
      </c>
      <c r="H149" s="89" t="str">
        <f>IF('I NILAI UN'!G149="","",'I NILAI UN'!G149)</f>
        <v/>
      </c>
      <c r="I149" s="89" t="str">
        <f>IF('I NILAI UN'!H149="","",'I NILAI UN'!H149)</f>
        <v/>
      </c>
      <c r="J149" s="89">
        <f t="shared" si="21"/>
        <v>0</v>
      </c>
      <c r="K149" s="108" t="str">
        <f t="shared" si="23"/>
        <v/>
      </c>
      <c r="L149" s="108" t="str">
        <f t="shared" si="17"/>
        <v/>
      </c>
      <c r="M149" s="108" t="str">
        <f t="shared" si="18"/>
        <v/>
      </c>
      <c r="N149" s="108" t="str">
        <f t="shared" si="19"/>
        <v/>
      </c>
      <c r="O149" s="91" t="str">
        <f>Aa!K151</f>
        <v xml:space="preserve">  </v>
      </c>
      <c r="P149" s="91" t="str">
        <f>Ab!K152</f>
        <v xml:space="preserve">  </v>
      </c>
      <c r="Q149" s="91" t="str">
        <f>Ac!K152</f>
        <v xml:space="preserve">  </v>
      </c>
      <c r="R149" s="91" t="str">
        <f>Ad!K152</f>
        <v xml:space="preserve">  </v>
      </c>
      <c r="S149" s="91" t="str">
        <f>'A2'!K152</f>
        <v xml:space="preserve">  </v>
      </c>
      <c r="T149" s="91" t="str">
        <f>'A3'!K152</f>
        <v xml:space="preserve">  </v>
      </c>
      <c r="U149" s="91" t="str">
        <f>'A4'!K152</f>
        <v xml:space="preserve">  </v>
      </c>
      <c r="V149" s="91" t="str">
        <f>'A5'!K152</f>
        <v xml:space="preserve">  </v>
      </c>
      <c r="W149" s="91" t="str">
        <f>'A6'!K152</f>
        <v xml:space="preserve">  </v>
      </c>
      <c r="X149" s="91" t="str">
        <f>'A7'!K152</f>
        <v xml:space="preserve">  </v>
      </c>
      <c r="Y149" s="91" t="str">
        <f>'B1'!K152</f>
        <v xml:space="preserve">  </v>
      </c>
      <c r="Z149" s="91" t="str">
        <f>'B2'!K152</f>
        <v xml:space="preserve">  </v>
      </c>
      <c r="AA149" s="91" t="str">
        <f>'B3'!K152</f>
        <v xml:space="preserve">  </v>
      </c>
      <c r="AB149" s="91" t="str">
        <f>'C1'!K152</f>
        <v xml:space="preserve">  </v>
      </c>
      <c r="AC149" s="91" t="str">
        <f>'C2'!K152</f>
        <v xml:space="preserve">  </v>
      </c>
      <c r="AD149" s="91" t="str">
        <f>'C3'!K152</f>
        <v xml:space="preserve">  </v>
      </c>
      <c r="AE149" s="91" t="str">
        <f>'C4'!K152</f>
        <v xml:space="preserve">  </v>
      </c>
      <c r="AF149" s="101" t="str">
        <f t="shared" si="22"/>
        <v xml:space="preserve">  </v>
      </c>
      <c r="AG149" s="104" t="str">
        <f>IF('I NILAI SEKOLAH'!D148="","", 'I NILAI SEKOLAH'!D148)</f>
        <v/>
      </c>
      <c r="AH149" s="104" t="str">
        <f>IF('I NILAI SEKOLAH'!E148="","", 'I NILAI SEKOLAH'!E148)</f>
        <v/>
      </c>
      <c r="AI149" s="104" t="str">
        <f>IF('I NILAI SEKOLAH'!F148="","", 'I NILAI SEKOLAH'!F148)</f>
        <v/>
      </c>
      <c r="AJ149" s="104" t="str">
        <f>IF('I NILAI SEKOLAH'!G148="","", 'I NILAI SEKOLAH'!G148)</f>
        <v/>
      </c>
      <c r="AK149" s="104" t="str">
        <f>IF('I NILAI SEKOLAH'!H148="","", 'I NILAI SEKOLAH'!H148)</f>
        <v/>
      </c>
      <c r="AL149" s="104" t="str">
        <f>IF('I NILAI SEKOLAH'!I148="","", 'I NILAI SEKOLAH'!I148)</f>
        <v/>
      </c>
      <c r="AM149" s="104" t="str">
        <f>IF('I NILAI SEKOLAH'!J148="","", 'I NILAI SEKOLAH'!J148)</f>
        <v/>
      </c>
      <c r="AN149" s="104" t="str">
        <f>IF('I NILAI SEKOLAH'!K148="","", 'I NILAI SEKOLAH'!K148)</f>
        <v/>
      </c>
      <c r="AO149" s="104" t="str">
        <f>IF('I NILAI SEKOLAH'!L148="","", 'I NILAI SEKOLAH'!L148)</f>
        <v/>
      </c>
      <c r="AP149" s="104" t="str">
        <f>IF('I NILAI SEKOLAH'!M148="","", 'I NILAI SEKOLAH'!M148)</f>
        <v/>
      </c>
      <c r="AQ149" s="104" t="str">
        <f>IF('I NILAI SEKOLAH'!N148="","", 'I NILAI SEKOLAH'!N148)</f>
        <v/>
      </c>
      <c r="AR149" s="104" t="str">
        <f>IF('I NILAI SEKOLAH'!O148="","", 'I NILAI SEKOLAH'!O148)</f>
        <v/>
      </c>
      <c r="AS149" s="104" t="str">
        <f>IF('I NILAI SEKOLAH'!P148="","", 'I NILAI SEKOLAH'!P148)</f>
        <v/>
      </c>
      <c r="AT149" s="104" t="str">
        <f>IF('I NILAI SEKOLAH'!Q148="","", 'I NILAI SEKOLAH'!Q148)</f>
        <v/>
      </c>
      <c r="AU149" s="104" t="str">
        <f>IF('I NILAI SEKOLAH'!R148="","", 'I NILAI SEKOLAH'!R148)</f>
        <v/>
      </c>
      <c r="AV149" s="104" t="str">
        <f>IF('I NILAI SEKOLAH'!S148="","", 'I NILAI SEKOLAH'!S148)</f>
        <v/>
      </c>
      <c r="AW149" s="104" t="str">
        <f>IF('I NILAI SEKOLAH'!T148="","", 'I NILAI SEKOLAH'!T148)</f>
        <v/>
      </c>
      <c r="AX149" s="105" t="str">
        <f t="shared" si="20"/>
        <v xml:space="preserve">  </v>
      </c>
      <c r="AY149" s="66"/>
    </row>
    <row r="150" spans="1:51" ht="15.75" customHeight="1" x14ac:dyDescent="0.25">
      <c r="A150" s="90" t="str">
        <f>IF(BIODATA!A148="","", BIODATA!A148)</f>
        <v/>
      </c>
      <c r="B150" s="88" t="str">
        <f>IF(BIODATA!C148="","", BIODATA!C148)</f>
        <v/>
      </c>
      <c r="C150" s="88" t="str">
        <f>IF(BIODATA!D148="","", BIODATA!D148)</f>
        <v/>
      </c>
      <c r="D150" s="107" t="str">
        <f>IF(BIODATA!E148="","", BIODATA!E148)</f>
        <v/>
      </c>
      <c r="E150" s="88" t="str">
        <f>IF(BIODATA!H148="","", BIODATA!H148)</f>
        <v/>
      </c>
      <c r="F150" s="89" t="str">
        <f>IF('I NILAI UN'!E150="","",'I NILAI UN'!E150)</f>
        <v/>
      </c>
      <c r="G150" s="89" t="str">
        <f>IF('I NILAI UN'!F150="","",'I NILAI UN'!F150)</f>
        <v/>
      </c>
      <c r="H150" s="89" t="str">
        <f>IF('I NILAI UN'!G150="","",'I NILAI UN'!G150)</f>
        <v/>
      </c>
      <c r="I150" s="89" t="str">
        <f>IF('I NILAI UN'!H150="","",'I NILAI UN'!H150)</f>
        <v/>
      </c>
      <c r="J150" s="89">
        <f t="shared" si="21"/>
        <v>0</v>
      </c>
      <c r="K150" s="108" t="str">
        <f t="shared" si="23"/>
        <v/>
      </c>
      <c r="L150" s="108" t="str">
        <f t="shared" si="17"/>
        <v/>
      </c>
      <c r="M150" s="108" t="str">
        <f t="shared" si="18"/>
        <v/>
      </c>
      <c r="N150" s="108" t="str">
        <f t="shared" si="19"/>
        <v/>
      </c>
      <c r="O150" s="91" t="str">
        <f>Aa!K152</f>
        <v xml:space="preserve">  </v>
      </c>
      <c r="P150" s="91" t="str">
        <f>Ab!K153</f>
        <v xml:space="preserve">  </v>
      </c>
      <c r="Q150" s="91" t="str">
        <f>Ac!K153</f>
        <v xml:space="preserve">  </v>
      </c>
      <c r="R150" s="91" t="str">
        <f>Ad!K153</f>
        <v xml:space="preserve">  </v>
      </c>
      <c r="S150" s="91" t="str">
        <f>'A2'!K153</f>
        <v xml:space="preserve">  </v>
      </c>
      <c r="T150" s="91" t="str">
        <f>'A3'!K153</f>
        <v xml:space="preserve">  </v>
      </c>
      <c r="U150" s="91" t="str">
        <f>'A4'!K153</f>
        <v xml:space="preserve">  </v>
      </c>
      <c r="V150" s="91" t="str">
        <f>'A5'!K153</f>
        <v xml:space="preserve">  </v>
      </c>
      <c r="W150" s="91" t="str">
        <f>'A6'!K153</f>
        <v xml:space="preserve">  </v>
      </c>
      <c r="X150" s="91" t="str">
        <f>'A7'!K153</f>
        <v xml:space="preserve">  </v>
      </c>
      <c r="Y150" s="91" t="str">
        <f>'B1'!K153</f>
        <v xml:space="preserve">  </v>
      </c>
      <c r="Z150" s="91" t="str">
        <f>'B2'!K153</f>
        <v xml:space="preserve">  </v>
      </c>
      <c r="AA150" s="91" t="str">
        <f>'B3'!K153</f>
        <v xml:space="preserve">  </v>
      </c>
      <c r="AB150" s="91" t="str">
        <f>'C1'!K153</f>
        <v xml:space="preserve">  </v>
      </c>
      <c r="AC150" s="91" t="str">
        <f>'C2'!K153</f>
        <v xml:space="preserve">  </v>
      </c>
      <c r="AD150" s="91" t="str">
        <f>'C3'!K153</f>
        <v xml:space="preserve">  </v>
      </c>
      <c r="AE150" s="91" t="str">
        <f>'C4'!K153</f>
        <v xml:space="preserve">  </v>
      </c>
      <c r="AF150" s="101" t="str">
        <f t="shared" si="22"/>
        <v xml:space="preserve">  </v>
      </c>
      <c r="AG150" s="104" t="str">
        <f>IF('I NILAI SEKOLAH'!D149="","", 'I NILAI SEKOLAH'!D149)</f>
        <v/>
      </c>
      <c r="AH150" s="104" t="str">
        <f>IF('I NILAI SEKOLAH'!E149="","", 'I NILAI SEKOLAH'!E149)</f>
        <v/>
      </c>
      <c r="AI150" s="104" t="str">
        <f>IF('I NILAI SEKOLAH'!F149="","", 'I NILAI SEKOLAH'!F149)</f>
        <v/>
      </c>
      <c r="AJ150" s="104" t="str">
        <f>IF('I NILAI SEKOLAH'!G149="","", 'I NILAI SEKOLAH'!G149)</f>
        <v/>
      </c>
      <c r="AK150" s="104" t="str">
        <f>IF('I NILAI SEKOLAH'!H149="","", 'I NILAI SEKOLAH'!H149)</f>
        <v/>
      </c>
      <c r="AL150" s="104" t="str">
        <f>IF('I NILAI SEKOLAH'!I149="","", 'I NILAI SEKOLAH'!I149)</f>
        <v/>
      </c>
      <c r="AM150" s="104" t="str">
        <f>IF('I NILAI SEKOLAH'!J149="","", 'I NILAI SEKOLAH'!J149)</f>
        <v/>
      </c>
      <c r="AN150" s="104" t="str">
        <f>IF('I NILAI SEKOLAH'!K149="","", 'I NILAI SEKOLAH'!K149)</f>
        <v/>
      </c>
      <c r="AO150" s="104" t="str">
        <f>IF('I NILAI SEKOLAH'!L149="","", 'I NILAI SEKOLAH'!L149)</f>
        <v/>
      </c>
      <c r="AP150" s="104" t="str">
        <f>IF('I NILAI SEKOLAH'!M149="","", 'I NILAI SEKOLAH'!M149)</f>
        <v/>
      </c>
      <c r="AQ150" s="104" t="str">
        <f>IF('I NILAI SEKOLAH'!N149="","", 'I NILAI SEKOLAH'!N149)</f>
        <v/>
      </c>
      <c r="AR150" s="104" t="str">
        <f>IF('I NILAI SEKOLAH'!O149="","", 'I NILAI SEKOLAH'!O149)</f>
        <v/>
      </c>
      <c r="AS150" s="104" t="str">
        <f>IF('I NILAI SEKOLAH'!P149="","", 'I NILAI SEKOLAH'!P149)</f>
        <v/>
      </c>
      <c r="AT150" s="104" t="str">
        <f>IF('I NILAI SEKOLAH'!Q149="","", 'I NILAI SEKOLAH'!Q149)</f>
        <v/>
      </c>
      <c r="AU150" s="104" t="str">
        <f>IF('I NILAI SEKOLAH'!R149="","", 'I NILAI SEKOLAH'!R149)</f>
        <v/>
      </c>
      <c r="AV150" s="104" t="str">
        <f>IF('I NILAI SEKOLAH'!S149="","", 'I NILAI SEKOLAH'!S149)</f>
        <v/>
      </c>
      <c r="AW150" s="104" t="str">
        <f>IF('I NILAI SEKOLAH'!T149="","", 'I NILAI SEKOLAH'!T149)</f>
        <v/>
      </c>
      <c r="AX150" s="105" t="str">
        <f t="shared" si="20"/>
        <v xml:space="preserve">  </v>
      </c>
      <c r="AY150" s="66"/>
    </row>
    <row r="151" spans="1:51" ht="15.75" customHeight="1" x14ac:dyDescent="0.25">
      <c r="A151" s="90" t="str">
        <f>IF(BIODATA!A149="","", BIODATA!A149)</f>
        <v/>
      </c>
      <c r="B151" s="88" t="str">
        <f>IF(BIODATA!C149="","", BIODATA!C149)</f>
        <v/>
      </c>
      <c r="C151" s="88" t="str">
        <f>IF(BIODATA!D149="","", BIODATA!D149)</f>
        <v/>
      </c>
      <c r="D151" s="107" t="str">
        <f>IF(BIODATA!E149="","", BIODATA!E149)</f>
        <v/>
      </c>
      <c r="E151" s="88" t="str">
        <f>IF(BIODATA!H149="","", BIODATA!H149)</f>
        <v/>
      </c>
      <c r="F151" s="89" t="str">
        <f>IF('I NILAI UN'!E151="","",'I NILAI UN'!E151)</f>
        <v/>
      </c>
      <c r="G151" s="89" t="str">
        <f>IF('I NILAI UN'!F151="","",'I NILAI UN'!F151)</f>
        <v/>
      </c>
      <c r="H151" s="89" t="str">
        <f>IF('I NILAI UN'!G151="","",'I NILAI UN'!G151)</f>
        <v/>
      </c>
      <c r="I151" s="89" t="str">
        <f>IF('I NILAI UN'!H151="","",'I NILAI UN'!H151)</f>
        <v/>
      </c>
      <c r="J151" s="89">
        <f t="shared" si="21"/>
        <v>0</v>
      </c>
      <c r="K151" s="108" t="str">
        <f t="shared" si="23"/>
        <v/>
      </c>
      <c r="L151" s="108" t="str">
        <f t="shared" si="17"/>
        <v/>
      </c>
      <c r="M151" s="108" t="str">
        <f t="shared" si="18"/>
        <v/>
      </c>
      <c r="N151" s="108" t="str">
        <f t="shared" si="19"/>
        <v/>
      </c>
      <c r="O151" s="91" t="str">
        <f>Aa!K153</f>
        <v xml:space="preserve">  </v>
      </c>
      <c r="P151" s="91" t="str">
        <f>Ab!K154</f>
        <v xml:space="preserve">  </v>
      </c>
      <c r="Q151" s="91" t="str">
        <f>Ac!K154</f>
        <v xml:space="preserve">  </v>
      </c>
      <c r="R151" s="91" t="str">
        <f>Ad!K154</f>
        <v xml:space="preserve">  </v>
      </c>
      <c r="S151" s="91" t="str">
        <f>'A2'!K154</f>
        <v xml:space="preserve">  </v>
      </c>
      <c r="T151" s="91" t="str">
        <f>'A3'!K154</f>
        <v xml:space="preserve">  </v>
      </c>
      <c r="U151" s="91" t="str">
        <f>'A4'!K154</f>
        <v xml:space="preserve">  </v>
      </c>
      <c r="V151" s="91" t="str">
        <f>'A5'!K154</f>
        <v xml:space="preserve">  </v>
      </c>
      <c r="W151" s="91" t="str">
        <f>'A6'!K154</f>
        <v xml:space="preserve">  </v>
      </c>
      <c r="X151" s="91" t="str">
        <f>'A7'!K154</f>
        <v xml:space="preserve">  </v>
      </c>
      <c r="Y151" s="91" t="str">
        <f>'B1'!K154</f>
        <v xml:space="preserve">  </v>
      </c>
      <c r="Z151" s="91" t="str">
        <f>'B2'!K154</f>
        <v xml:space="preserve">  </v>
      </c>
      <c r="AA151" s="91" t="str">
        <f>'B3'!K154</f>
        <v xml:space="preserve">  </v>
      </c>
      <c r="AB151" s="91" t="str">
        <f>'C1'!K154</f>
        <v xml:space="preserve">  </v>
      </c>
      <c r="AC151" s="91" t="str">
        <f>'C2'!K154</f>
        <v xml:space="preserve">  </v>
      </c>
      <c r="AD151" s="91" t="str">
        <f>'C3'!K154</f>
        <v xml:space="preserve">  </v>
      </c>
      <c r="AE151" s="91" t="str">
        <f>'C4'!K154</f>
        <v xml:space="preserve">  </v>
      </c>
      <c r="AF151" s="101" t="str">
        <f t="shared" si="22"/>
        <v xml:space="preserve">  </v>
      </c>
      <c r="AG151" s="104" t="str">
        <f>IF('I NILAI SEKOLAH'!D150="","", 'I NILAI SEKOLAH'!D150)</f>
        <v/>
      </c>
      <c r="AH151" s="104" t="str">
        <f>IF('I NILAI SEKOLAH'!E150="","", 'I NILAI SEKOLAH'!E150)</f>
        <v/>
      </c>
      <c r="AI151" s="104" t="str">
        <f>IF('I NILAI SEKOLAH'!F150="","", 'I NILAI SEKOLAH'!F150)</f>
        <v/>
      </c>
      <c r="AJ151" s="104" t="str">
        <f>IF('I NILAI SEKOLAH'!G150="","", 'I NILAI SEKOLAH'!G150)</f>
        <v/>
      </c>
      <c r="AK151" s="104" t="str">
        <f>IF('I NILAI SEKOLAH'!H150="","", 'I NILAI SEKOLAH'!H150)</f>
        <v/>
      </c>
      <c r="AL151" s="104" t="str">
        <f>IF('I NILAI SEKOLAH'!I150="","", 'I NILAI SEKOLAH'!I150)</f>
        <v/>
      </c>
      <c r="AM151" s="104" t="str">
        <f>IF('I NILAI SEKOLAH'!J150="","", 'I NILAI SEKOLAH'!J150)</f>
        <v/>
      </c>
      <c r="AN151" s="104" t="str">
        <f>IF('I NILAI SEKOLAH'!K150="","", 'I NILAI SEKOLAH'!K150)</f>
        <v/>
      </c>
      <c r="AO151" s="104" t="str">
        <f>IF('I NILAI SEKOLAH'!L150="","", 'I NILAI SEKOLAH'!L150)</f>
        <v/>
      </c>
      <c r="AP151" s="104" t="str">
        <f>IF('I NILAI SEKOLAH'!M150="","", 'I NILAI SEKOLAH'!M150)</f>
        <v/>
      </c>
      <c r="AQ151" s="104" t="str">
        <f>IF('I NILAI SEKOLAH'!N150="","", 'I NILAI SEKOLAH'!N150)</f>
        <v/>
      </c>
      <c r="AR151" s="104" t="str">
        <f>IF('I NILAI SEKOLAH'!O150="","", 'I NILAI SEKOLAH'!O150)</f>
        <v/>
      </c>
      <c r="AS151" s="104" t="str">
        <f>IF('I NILAI SEKOLAH'!P150="","", 'I NILAI SEKOLAH'!P150)</f>
        <v/>
      </c>
      <c r="AT151" s="104" t="str">
        <f>IF('I NILAI SEKOLAH'!Q150="","", 'I NILAI SEKOLAH'!Q150)</f>
        <v/>
      </c>
      <c r="AU151" s="104" t="str">
        <f>IF('I NILAI SEKOLAH'!R150="","", 'I NILAI SEKOLAH'!R150)</f>
        <v/>
      </c>
      <c r="AV151" s="104" t="str">
        <f>IF('I NILAI SEKOLAH'!S150="","", 'I NILAI SEKOLAH'!S150)</f>
        <v/>
      </c>
      <c r="AW151" s="104" t="str">
        <f>IF('I NILAI SEKOLAH'!T150="","", 'I NILAI SEKOLAH'!T150)</f>
        <v/>
      </c>
      <c r="AX151" s="105" t="str">
        <f t="shared" si="20"/>
        <v xml:space="preserve">  </v>
      </c>
      <c r="AY151" s="66"/>
    </row>
    <row r="152" spans="1:51" ht="15.75" customHeight="1" x14ac:dyDescent="0.25">
      <c r="A152" s="90" t="str">
        <f>IF(BIODATA!A150="","", BIODATA!A150)</f>
        <v/>
      </c>
      <c r="B152" s="88" t="str">
        <f>IF(BIODATA!C150="","", BIODATA!C150)</f>
        <v/>
      </c>
      <c r="C152" s="88" t="str">
        <f>IF(BIODATA!D150="","", BIODATA!D150)</f>
        <v/>
      </c>
      <c r="D152" s="107" t="str">
        <f>IF(BIODATA!E150="","", BIODATA!E150)</f>
        <v/>
      </c>
      <c r="E152" s="88" t="str">
        <f>IF(BIODATA!H150="","", BIODATA!H150)</f>
        <v/>
      </c>
      <c r="F152" s="89" t="str">
        <f>IF('I NILAI UN'!E152="","",'I NILAI UN'!E152)</f>
        <v/>
      </c>
      <c r="G152" s="89" t="str">
        <f>IF('I NILAI UN'!F152="","",'I NILAI UN'!F152)</f>
        <v/>
      </c>
      <c r="H152" s="89" t="str">
        <f>IF('I NILAI UN'!G152="","",'I NILAI UN'!G152)</f>
        <v/>
      </c>
      <c r="I152" s="89" t="str">
        <f>IF('I NILAI UN'!H152="","",'I NILAI UN'!H152)</f>
        <v/>
      </c>
      <c r="J152" s="89">
        <f t="shared" si="21"/>
        <v>0</v>
      </c>
      <c r="K152" s="108" t="str">
        <f t="shared" si="23"/>
        <v/>
      </c>
      <c r="L152" s="108" t="str">
        <f t="shared" si="17"/>
        <v/>
      </c>
      <c r="M152" s="108" t="str">
        <f t="shared" si="18"/>
        <v/>
      </c>
      <c r="N152" s="108" t="str">
        <f t="shared" si="19"/>
        <v/>
      </c>
      <c r="O152" s="91" t="str">
        <f>Aa!K154</f>
        <v xml:space="preserve">  </v>
      </c>
      <c r="P152" s="91" t="str">
        <f>Ab!K155</f>
        <v xml:space="preserve">  </v>
      </c>
      <c r="Q152" s="91" t="str">
        <f>Ac!K155</f>
        <v xml:space="preserve">  </v>
      </c>
      <c r="R152" s="91" t="str">
        <f>Ad!K155</f>
        <v xml:space="preserve">  </v>
      </c>
      <c r="S152" s="91" t="str">
        <f>'A2'!K155</f>
        <v xml:space="preserve">  </v>
      </c>
      <c r="T152" s="91" t="str">
        <f>'A3'!K155</f>
        <v xml:space="preserve">  </v>
      </c>
      <c r="U152" s="91" t="str">
        <f>'A4'!K155</f>
        <v xml:space="preserve">  </v>
      </c>
      <c r="V152" s="91" t="str">
        <f>'A5'!K155</f>
        <v xml:space="preserve">  </v>
      </c>
      <c r="W152" s="91" t="str">
        <f>'A6'!K155</f>
        <v xml:space="preserve">  </v>
      </c>
      <c r="X152" s="91" t="str">
        <f>'A7'!K155</f>
        <v xml:space="preserve">  </v>
      </c>
      <c r="Y152" s="91" t="str">
        <f>'B1'!K155</f>
        <v xml:space="preserve">  </v>
      </c>
      <c r="Z152" s="91" t="str">
        <f>'B2'!K155</f>
        <v xml:space="preserve">  </v>
      </c>
      <c r="AA152" s="91" t="str">
        <f>'B3'!K155</f>
        <v xml:space="preserve">  </v>
      </c>
      <c r="AB152" s="91" t="str">
        <f>'C1'!K155</f>
        <v xml:space="preserve">  </v>
      </c>
      <c r="AC152" s="91" t="str">
        <f>'C2'!K155</f>
        <v xml:space="preserve">  </v>
      </c>
      <c r="AD152" s="91" t="str">
        <f>'C3'!K155</f>
        <v xml:space="preserve">  </v>
      </c>
      <c r="AE152" s="91" t="str">
        <f>'C4'!K155</f>
        <v xml:space="preserve">  </v>
      </c>
      <c r="AF152" s="101" t="str">
        <f t="shared" si="22"/>
        <v xml:space="preserve">  </v>
      </c>
      <c r="AG152" s="104" t="str">
        <f>IF('I NILAI SEKOLAH'!D151="","", 'I NILAI SEKOLAH'!D151)</f>
        <v/>
      </c>
      <c r="AH152" s="104" t="str">
        <f>IF('I NILAI SEKOLAH'!E151="","", 'I NILAI SEKOLAH'!E151)</f>
        <v/>
      </c>
      <c r="AI152" s="104" t="str">
        <f>IF('I NILAI SEKOLAH'!F151="","", 'I NILAI SEKOLAH'!F151)</f>
        <v/>
      </c>
      <c r="AJ152" s="104" t="str">
        <f>IF('I NILAI SEKOLAH'!G151="","", 'I NILAI SEKOLAH'!G151)</f>
        <v/>
      </c>
      <c r="AK152" s="104" t="str">
        <f>IF('I NILAI SEKOLAH'!H151="","", 'I NILAI SEKOLAH'!H151)</f>
        <v/>
      </c>
      <c r="AL152" s="104" t="str">
        <f>IF('I NILAI SEKOLAH'!I151="","", 'I NILAI SEKOLAH'!I151)</f>
        <v/>
      </c>
      <c r="AM152" s="104" t="str">
        <f>IF('I NILAI SEKOLAH'!J151="","", 'I NILAI SEKOLAH'!J151)</f>
        <v/>
      </c>
      <c r="AN152" s="104" t="str">
        <f>IF('I NILAI SEKOLAH'!K151="","", 'I NILAI SEKOLAH'!K151)</f>
        <v/>
      </c>
      <c r="AO152" s="104" t="str">
        <f>IF('I NILAI SEKOLAH'!L151="","", 'I NILAI SEKOLAH'!L151)</f>
        <v/>
      </c>
      <c r="AP152" s="104" t="str">
        <f>IF('I NILAI SEKOLAH'!M151="","", 'I NILAI SEKOLAH'!M151)</f>
        <v/>
      </c>
      <c r="AQ152" s="104" t="str">
        <f>IF('I NILAI SEKOLAH'!N151="","", 'I NILAI SEKOLAH'!N151)</f>
        <v/>
      </c>
      <c r="AR152" s="104" t="str">
        <f>IF('I NILAI SEKOLAH'!O151="","", 'I NILAI SEKOLAH'!O151)</f>
        <v/>
      </c>
      <c r="AS152" s="104" t="str">
        <f>IF('I NILAI SEKOLAH'!P151="","", 'I NILAI SEKOLAH'!P151)</f>
        <v/>
      </c>
      <c r="AT152" s="104" t="str">
        <f>IF('I NILAI SEKOLAH'!Q151="","", 'I NILAI SEKOLAH'!Q151)</f>
        <v/>
      </c>
      <c r="AU152" s="104" t="str">
        <f>IF('I NILAI SEKOLAH'!R151="","", 'I NILAI SEKOLAH'!R151)</f>
        <v/>
      </c>
      <c r="AV152" s="104" t="str">
        <f>IF('I NILAI SEKOLAH'!S151="","", 'I NILAI SEKOLAH'!S151)</f>
        <v/>
      </c>
      <c r="AW152" s="104" t="str">
        <f>IF('I NILAI SEKOLAH'!T151="","", 'I NILAI SEKOLAH'!T151)</f>
        <v/>
      </c>
      <c r="AX152" s="105" t="str">
        <f t="shared" si="20"/>
        <v xml:space="preserve">  </v>
      </c>
      <c r="AY152" s="66"/>
    </row>
    <row r="153" spans="1:51" ht="15.75" customHeight="1" x14ac:dyDescent="0.25">
      <c r="A153" s="90" t="str">
        <f>IF(BIODATA!A151="","", BIODATA!A151)</f>
        <v/>
      </c>
      <c r="B153" s="88" t="str">
        <f>IF(BIODATA!C151="","", BIODATA!C151)</f>
        <v/>
      </c>
      <c r="C153" s="88" t="str">
        <f>IF(BIODATA!D151="","", BIODATA!D151)</f>
        <v/>
      </c>
      <c r="D153" s="107" t="str">
        <f>IF(BIODATA!E151="","", BIODATA!E151)</f>
        <v/>
      </c>
      <c r="E153" s="88" t="str">
        <f>IF(BIODATA!H151="","", BIODATA!H151)</f>
        <v/>
      </c>
      <c r="F153" s="89" t="str">
        <f>IF('I NILAI UN'!E153="","",'I NILAI UN'!E153)</f>
        <v/>
      </c>
      <c r="G153" s="89" t="str">
        <f>IF('I NILAI UN'!F153="","",'I NILAI UN'!F153)</f>
        <v/>
      </c>
      <c r="H153" s="89" t="str">
        <f>IF('I NILAI UN'!G153="","",'I NILAI UN'!G153)</f>
        <v/>
      </c>
      <c r="I153" s="89" t="str">
        <f>IF('I NILAI UN'!H153="","",'I NILAI UN'!H153)</f>
        <v/>
      </c>
      <c r="J153" s="89">
        <f t="shared" si="21"/>
        <v>0</v>
      </c>
      <c r="K153" s="108" t="str">
        <f t="shared" si="23"/>
        <v/>
      </c>
      <c r="L153" s="108" t="str">
        <f t="shared" si="17"/>
        <v/>
      </c>
      <c r="M153" s="108" t="str">
        <f t="shared" si="18"/>
        <v/>
      </c>
      <c r="N153" s="108" t="str">
        <f t="shared" si="19"/>
        <v/>
      </c>
      <c r="O153" s="91" t="str">
        <f>Aa!K155</f>
        <v xml:space="preserve">  </v>
      </c>
      <c r="P153" s="91" t="str">
        <f>Ab!K156</f>
        <v xml:space="preserve">  </v>
      </c>
      <c r="Q153" s="91" t="str">
        <f>Ac!K156</f>
        <v xml:space="preserve">  </v>
      </c>
      <c r="R153" s="91" t="str">
        <f>Ad!K156</f>
        <v xml:space="preserve">  </v>
      </c>
      <c r="S153" s="91" t="str">
        <f>'A2'!K156</f>
        <v xml:space="preserve">  </v>
      </c>
      <c r="T153" s="91" t="str">
        <f>'A3'!K156</f>
        <v xml:space="preserve">  </v>
      </c>
      <c r="U153" s="91" t="str">
        <f>'A4'!K156</f>
        <v xml:space="preserve">  </v>
      </c>
      <c r="V153" s="91" t="str">
        <f>'A5'!K156</f>
        <v xml:space="preserve">  </v>
      </c>
      <c r="W153" s="91" t="str">
        <f>'A6'!K156</f>
        <v xml:space="preserve">  </v>
      </c>
      <c r="X153" s="91" t="str">
        <f>'A7'!K156</f>
        <v xml:space="preserve">  </v>
      </c>
      <c r="Y153" s="91" t="str">
        <f>'B1'!K156</f>
        <v xml:space="preserve">  </v>
      </c>
      <c r="Z153" s="91" t="str">
        <f>'B2'!K156</f>
        <v xml:space="preserve">  </v>
      </c>
      <c r="AA153" s="91" t="str">
        <f>'B3'!K156</f>
        <v xml:space="preserve">  </v>
      </c>
      <c r="AB153" s="91" t="str">
        <f>'C1'!K156</f>
        <v xml:space="preserve">  </v>
      </c>
      <c r="AC153" s="91" t="str">
        <f>'C2'!K156</f>
        <v xml:space="preserve">  </v>
      </c>
      <c r="AD153" s="91" t="str">
        <f>'C3'!K156</f>
        <v xml:space="preserve">  </v>
      </c>
      <c r="AE153" s="91" t="str">
        <f>'C4'!K156</f>
        <v xml:space="preserve">  </v>
      </c>
      <c r="AF153" s="101" t="str">
        <f t="shared" si="22"/>
        <v xml:space="preserve">  </v>
      </c>
      <c r="AG153" s="104" t="str">
        <f>IF('I NILAI SEKOLAH'!D152="","", 'I NILAI SEKOLAH'!D152)</f>
        <v/>
      </c>
      <c r="AH153" s="104" t="str">
        <f>IF('I NILAI SEKOLAH'!E152="","", 'I NILAI SEKOLAH'!E152)</f>
        <v/>
      </c>
      <c r="AI153" s="104" t="str">
        <f>IF('I NILAI SEKOLAH'!F152="","", 'I NILAI SEKOLAH'!F152)</f>
        <v/>
      </c>
      <c r="AJ153" s="104" t="str">
        <f>IF('I NILAI SEKOLAH'!G152="","", 'I NILAI SEKOLAH'!G152)</f>
        <v/>
      </c>
      <c r="AK153" s="104" t="str">
        <f>IF('I NILAI SEKOLAH'!H152="","", 'I NILAI SEKOLAH'!H152)</f>
        <v/>
      </c>
      <c r="AL153" s="104" t="str">
        <f>IF('I NILAI SEKOLAH'!I152="","", 'I NILAI SEKOLAH'!I152)</f>
        <v/>
      </c>
      <c r="AM153" s="104" t="str">
        <f>IF('I NILAI SEKOLAH'!J152="","", 'I NILAI SEKOLAH'!J152)</f>
        <v/>
      </c>
      <c r="AN153" s="104" t="str">
        <f>IF('I NILAI SEKOLAH'!K152="","", 'I NILAI SEKOLAH'!K152)</f>
        <v/>
      </c>
      <c r="AO153" s="104" t="str">
        <f>IF('I NILAI SEKOLAH'!L152="","", 'I NILAI SEKOLAH'!L152)</f>
        <v/>
      </c>
      <c r="AP153" s="104" t="str">
        <f>IF('I NILAI SEKOLAH'!M152="","", 'I NILAI SEKOLAH'!M152)</f>
        <v/>
      </c>
      <c r="AQ153" s="104" t="str">
        <f>IF('I NILAI SEKOLAH'!N152="","", 'I NILAI SEKOLAH'!N152)</f>
        <v/>
      </c>
      <c r="AR153" s="104" t="str">
        <f>IF('I NILAI SEKOLAH'!O152="","", 'I NILAI SEKOLAH'!O152)</f>
        <v/>
      </c>
      <c r="AS153" s="104" t="str">
        <f>IF('I NILAI SEKOLAH'!P152="","", 'I NILAI SEKOLAH'!P152)</f>
        <v/>
      </c>
      <c r="AT153" s="104" t="str">
        <f>IF('I NILAI SEKOLAH'!Q152="","", 'I NILAI SEKOLAH'!Q152)</f>
        <v/>
      </c>
      <c r="AU153" s="104" t="str">
        <f>IF('I NILAI SEKOLAH'!R152="","", 'I NILAI SEKOLAH'!R152)</f>
        <v/>
      </c>
      <c r="AV153" s="104" t="str">
        <f>IF('I NILAI SEKOLAH'!S152="","", 'I NILAI SEKOLAH'!S152)</f>
        <v/>
      </c>
      <c r="AW153" s="104" t="str">
        <f>IF('I NILAI SEKOLAH'!T152="","", 'I NILAI SEKOLAH'!T152)</f>
        <v/>
      </c>
      <c r="AX153" s="105" t="str">
        <f t="shared" si="20"/>
        <v xml:space="preserve">  </v>
      </c>
      <c r="AY153" s="66"/>
    </row>
    <row r="154" spans="1:51" ht="15.75" customHeight="1" x14ac:dyDescent="0.25">
      <c r="A154" s="90" t="str">
        <f>IF(BIODATA!A152="","", BIODATA!A152)</f>
        <v/>
      </c>
      <c r="B154" s="88" t="str">
        <f>IF(BIODATA!C152="","", BIODATA!C152)</f>
        <v/>
      </c>
      <c r="C154" s="88" t="str">
        <f>IF(BIODATA!D152="","", BIODATA!D152)</f>
        <v/>
      </c>
      <c r="D154" s="107" t="str">
        <f>IF(BIODATA!E152="","", BIODATA!E152)</f>
        <v/>
      </c>
      <c r="E154" s="88" t="str">
        <f>IF(BIODATA!H152="","", BIODATA!H152)</f>
        <v/>
      </c>
      <c r="F154" s="89" t="str">
        <f>IF('I NILAI UN'!E154="","",'I NILAI UN'!E154)</f>
        <v/>
      </c>
      <c r="G154" s="89" t="str">
        <f>IF('I NILAI UN'!F154="","",'I NILAI UN'!F154)</f>
        <v/>
      </c>
      <c r="H154" s="89" t="str">
        <f>IF('I NILAI UN'!G154="","",'I NILAI UN'!G154)</f>
        <v/>
      </c>
      <c r="I154" s="89" t="str">
        <f>IF('I NILAI UN'!H154="","",'I NILAI UN'!H154)</f>
        <v/>
      </c>
      <c r="J154" s="89">
        <f t="shared" si="21"/>
        <v>0</v>
      </c>
      <c r="K154" s="108" t="str">
        <f t="shared" si="23"/>
        <v/>
      </c>
      <c r="L154" s="108" t="str">
        <f t="shared" si="17"/>
        <v/>
      </c>
      <c r="M154" s="108" t="str">
        <f t="shared" si="18"/>
        <v/>
      </c>
      <c r="N154" s="108" t="str">
        <f t="shared" si="19"/>
        <v/>
      </c>
      <c r="O154" s="91" t="str">
        <f>Aa!K156</f>
        <v xml:space="preserve">  </v>
      </c>
      <c r="P154" s="91" t="str">
        <f>Ab!K157</f>
        <v xml:space="preserve">  </v>
      </c>
      <c r="Q154" s="91" t="str">
        <f>Ac!K157</f>
        <v xml:space="preserve">  </v>
      </c>
      <c r="R154" s="91" t="str">
        <f>Ad!K157</f>
        <v xml:space="preserve">  </v>
      </c>
      <c r="S154" s="91" t="str">
        <f>'A2'!K157</f>
        <v xml:space="preserve">  </v>
      </c>
      <c r="T154" s="91" t="str">
        <f>'A3'!K157</f>
        <v xml:space="preserve">  </v>
      </c>
      <c r="U154" s="91" t="str">
        <f>'A4'!K157</f>
        <v xml:space="preserve">  </v>
      </c>
      <c r="V154" s="91" t="str">
        <f>'A5'!K157</f>
        <v xml:space="preserve">  </v>
      </c>
      <c r="W154" s="91" t="str">
        <f>'A6'!K157</f>
        <v xml:space="preserve">  </v>
      </c>
      <c r="X154" s="91" t="str">
        <f>'A7'!K157</f>
        <v xml:space="preserve">  </v>
      </c>
      <c r="Y154" s="91" t="str">
        <f>'B1'!K157</f>
        <v xml:space="preserve">  </v>
      </c>
      <c r="Z154" s="91" t="str">
        <f>'B2'!K157</f>
        <v xml:space="preserve">  </v>
      </c>
      <c r="AA154" s="91" t="str">
        <f>'B3'!K157</f>
        <v xml:space="preserve">  </v>
      </c>
      <c r="AB154" s="91" t="str">
        <f>'C1'!K157</f>
        <v xml:space="preserve">  </v>
      </c>
      <c r="AC154" s="91" t="str">
        <f>'C2'!K157</f>
        <v xml:space="preserve">  </v>
      </c>
      <c r="AD154" s="91" t="str">
        <f>'C3'!K157</f>
        <v xml:space="preserve">  </v>
      </c>
      <c r="AE154" s="91" t="str">
        <f>'C4'!K157</f>
        <v xml:space="preserve">  </v>
      </c>
      <c r="AF154" s="101" t="str">
        <f t="shared" si="22"/>
        <v xml:space="preserve">  </v>
      </c>
      <c r="AG154" s="104" t="str">
        <f>IF('I NILAI SEKOLAH'!D153="","", 'I NILAI SEKOLAH'!D153)</f>
        <v/>
      </c>
      <c r="AH154" s="104" t="str">
        <f>IF('I NILAI SEKOLAH'!E153="","", 'I NILAI SEKOLAH'!E153)</f>
        <v/>
      </c>
      <c r="AI154" s="104" t="str">
        <f>IF('I NILAI SEKOLAH'!F153="","", 'I NILAI SEKOLAH'!F153)</f>
        <v/>
      </c>
      <c r="AJ154" s="104" t="str">
        <f>IF('I NILAI SEKOLAH'!G153="","", 'I NILAI SEKOLAH'!G153)</f>
        <v/>
      </c>
      <c r="AK154" s="104" t="str">
        <f>IF('I NILAI SEKOLAH'!H153="","", 'I NILAI SEKOLAH'!H153)</f>
        <v/>
      </c>
      <c r="AL154" s="104" t="str">
        <f>IF('I NILAI SEKOLAH'!I153="","", 'I NILAI SEKOLAH'!I153)</f>
        <v/>
      </c>
      <c r="AM154" s="104" t="str">
        <f>IF('I NILAI SEKOLAH'!J153="","", 'I NILAI SEKOLAH'!J153)</f>
        <v/>
      </c>
      <c r="AN154" s="104" t="str">
        <f>IF('I NILAI SEKOLAH'!K153="","", 'I NILAI SEKOLAH'!K153)</f>
        <v/>
      </c>
      <c r="AO154" s="104" t="str">
        <f>IF('I NILAI SEKOLAH'!L153="","", 'I NILAI SEKOLAH'!L153)</f>
        <v/>
      </c>
      <c r="AP154" s="104" t="str">
        <f>IF('I NILAI SEKOLAH'!M153="","", 'I NILAI SEKOLAH'!M153)</f>
        <v/>
      </c>
      <c r="AQ154" s="104" t="str">
        <f>IF('I NILAI SEKOLAH'!N153="","", 'I NILAI SEKOLAH'!N153)</f>
        <v/>
      </c>
      <c r="AR154" s="104" t="str">
        <f>IF('I NILAI SEKOLAH'!O153="","", 'I NILAI SEKOLAH'!O153)</f>
        <v/>
      </c>
      <c r="AS154" s="104" t="str">
        <f>IF('I NILAI SEKOLAH'!P153="","", 'I NILAI SEKOLAH'!P153)</f>
        <v/>
      </c>
      <c r="AT154" s="104" t="str">
        <f>IF('I NILAI SEKOLAH'!Q153="","", 'I NILAI SEKOLAH'!Q153)</f>
        <v/>
      </c>
      <c r="AU154" s="104" t="str">
        <f>IF('I NILAI SEKOLAH'!R153="","", 'I NILAI SEKOLAH'!R153)</f>
        <v/>
      </c>
      <c r="AV154" s="104" t="str">
        <f>IF('I NILAI SEKOLAH'!S153="","", 'I NILAI SEKOLAH'!S153)</f>
        <v/>
      </c>
      <c r="AW154" s="104" t="str">
        <f>IF('I NILAI SEKOLAH'!T153="","", 'I NILAI SEKOLAH'!T153)</f>
        <v/>
      </c>
      <c r="AX154" s="105" t="str">
        <f t="shared" si="20"/>
        <v xml:space="preserve">  </v>
      </c>
      <c r="AY154" s="66"/>
    </row>
    <row r="155" spans="1:51" ht="15.75" customHeight="1" x14ac:dyDescent="0.25">
      <c r="A155" s="90" t="str">
        <f>IF(BIODATA!A153="","", BIODATA!A153)</f>
        <v/>
      </c>
      <c r="B155" s="88" t="str">
        <f>IF(BIODATA!C153="","", BIODATA!C153)</f>
        <v/>
      </c>
      <c r="C155" s="88" t="str">
        <f>IF(BIODATA!D153="","", BIODATA!D153)</f>
        <v/>
      </c>
      <c r="D155" s="107" t="str">
        <f>IF(BIODATA!E153="","", BIODATA!E153)</f>
        <v/>
      </c>
      <c r="E155" s="88" t="str">
        <f>IF(BIODATA!H153="","", BIODATA!H153)</f>
        <v/>
      </c>
      <c r="F155" s="89" t="str">
        <f>IF('I NILAI UN'!E155="","",'I NILAI UN'!E155)</f>
        <v/>
      </c>
      <c r="G155" s="89" t="str">
        <f>IF('I NILAI UN'!F155="","",'I NILAI UN'!F155)</f>
        <v/>
      </c>
      <c r="H155" s="89" t="str">
        <f>IF('I NILAI UN'!G155="","",'I NILAI UN'!G155)</f>
        <v/>
      </c>
      <c r="I155" s="89" t="str">
        <f>IF('I NILAI UN'!H155="","",'I NILAI UN'!H155)</f>
        <v/>
      </c>
      <c r="J155" s="89">
        <f t="shared" si="21"/>
        <v>0</v>
      </c>
      <c r="K155" s="108" t="str">
        <f t="shared" si="23"/>
        <v/>
      </c>
      <c r="L155" s="108" t="str">
        <f t="shared" si="17"/>
        <v/>
      </c>
      <c r="M155" s="108" t="str">
        <f t="shared" si="18"/>
        <v/>
      </c>
      <c r="N155" s="108" t="str">
        <f t="shared" si="19"/>
        <v/>
      </c>
      <c r="O155" s="91" t="str">
        <f>Aa!K157</f>
        <v xml:space="preserve">  </v>
      </c>
      <c r="P155" s="91" t="str">
        <f>Ab!K158</f>
        <v xml:space="preserve">  </v>
      </c>
      <c r="Q155" s="91" t="str">
        <f>Ac!K158</f>
        <v xml:space="preserve">  </v>
      </c>
      <c r="R155" s="91" t="str">
        <f>Ad!K158</f>
        <v xml:space="preserve">  </v>
      </c>
      <c r="S155" s="91" t="str">
        <f>'A2'!K158</f>
        <v xml:space="preserve">  </v>
      </c>
      <c r="T155" s="91" t="str">
        <f>'A3'!K158</f>
        <v xml:space="preserve">  </v>
      </c>
      <c r="U155" s="91" t="str">
        <f>'A4'!K158</f>
        <v xml:space="preserve">  </v>
      </c>
      <c r="V155" s="91" t="str">
        <f>'A5'!K158</f>
        <v xml:space="preserve">  </v>
      </c>
      <c r="W155" s="91" t="str">
        <f>'A6'!K158</f>
        <v xml:space="preserve">  </v>
      </c>
      <c r="X155" s="91" t="str">
        <f>'A7'!K158</f>
        <v xml:space="preserve">  </v>
      </c>
      <c r="Y155" s="91" t="str">
        <f>'B1'!K158</f>
        <v xml:space="preserve">  </v>
      </c>
      <c r="Z155" s="91" t="str">
        <f>'B2'!K158</f>
        <v xml:space="preserve">  </v>
      </c>
      <c r="AA155" s="91" t="str">
        <f>'B3'!K158</f>
        <v xml:space="preserve">  </v>
      </c>
      <c r="AB155" s="91" t="str">
        <f>'C1'!K158</f>
        <v xml:space="preserve">  </v>
      </c>
      <c r="AC155" s="91" t="str">
        <f>'C2'!K158</f>
        <v xml:space="preserve">  </v>
      </c>
      <c r="AD155" s="91" t="str">
        <f>'C3'!K158</f>
        <v xml:space="preserve">  </v>
      </c>
      <c r="AE155" s="91" t="str">
        <f>'C4'!K158</f>
        <v xml:space="preserve">  </v>
      </c>
      <c r="AF155" s="101" t="str">
        <f t="shared" si="22"/>
        <v xml:space="preserve">  </v>
      </c>
      <c r="AG155" s="104" t="str">
        <f>IF('I NILAI SEKOLAH'!D154="","", 'I NILAI SEKOLAH'!D154)</f>
        <v/>
      </c>
      <c r="AH155" s="104" t="str">
        <f>IF('I NILAI SEKOLAH'!E154="","", 'I NILAI SEKOLAH'!E154)</f>
        <v/>
      </c>
      <c r="AI155" s="104" t="str">
        <f>IF('I NILAI SEKOLAH'!F154="","", 'I NILAI SEKOLAH'!F154)</f>
        <v/>
      </c>
      <c r="AJ155" s="104" t="str">
        <f>IF('I NILAI SEKOLAH'!G154="","", 'I NILAI SEKOLAH'!G154)</f>
        <v/>
      </c>
      <c r="AK155" s="104" t="str">
        <f>IF('I NILAI SEKOLAH'!H154="","", 'I NILAI SEKOLAH'!H154)</f>
        <v/>
      </c>
      <c r="AL155" s="104" t="str">
        <f>IF('I NILAI SEKOLAH'!I154="","", 'I NILAI SEKOLAH'!I154)</f>
        <v/>
      </c>
      <c r="AM155" s="104" t="str">
        <f>IF('I NILAI SEKOLAH'!J154="","", 'I NILAI SEKOLAH'!J154)</f>
        <v/>
      </c>
      <c r="AN155" s="104" t="str">
        <f>IF('I NILAI SEKOLAH'!K154="","", 'I NILAI SEKOLAH'!K154)</f>
        <v/>
      </c>
      <c r="AO155" s="104" t="str">
        <f>IF('I NILAI SEKOLAH'!L154="","", 'I NILAI SEKOLAH'!L154)</f>
        <v/>
      </c>
      <c r="AP155" s="104" t="str">
        <f>IF('I NILAI SEKOLAH'!M154="","", 'I NILAI SEKOLAH'!M154)</f>
        <v/>
      </c>
      <c r="AQ155" s="104" t="str">
        <f>IF('I NILAI SEKOLAH'!N154="","", 'I NILAI SEKOLAH'!N154)</f>
        <v/>
      </c>
      <c r="AR155" s="104" t="str">
        <f>IF('I NILAI SEKOLAH'!O154="","", 'I NILAI SEKOLAH'!O154)</f>
        <v/>
      </c>
      <c r="AS155" s="104" t="str">
        <f>IF('I NILAI SEKOLAH'!P154="","", 'I NILAI SEKOLAH'!P154)</f>
        <v/>
      </c>
      <c r="AT155" s="104" t="str">
        <f>IF('I NILAI SEKOLAH'!Q154="","", 'I NILAI SEKOLAH'!Q154)</f>
        <v/>
      </c>
      <c r="AU155" s="104" t="str">
        <f>IF('I NILAI SEKOLAH'!R154="","", 'I NILAI SEKOLAH'!R154)</f>
        <v/>
      </c>
      <c r="AV155" s="104" t="str">
        <f>IF('I NILAI SEKOLAH'!S154="","", 'I NILAI SEKOLAH'!S154)</f>
        <v/>
      </c>
      <c r="AW155" s="104" t="str">
        <f>IF('I NILAI SEKOLAH'!T154="","", 'I NILAI SEKOLAH'!T154)</f>
        <v/>
      </c>
      <c r="AX155" s="105" t="str">
        <f t="shared" si="20"/>
        <v xml:space="preserve">  </v>
      </c>
      <c r="AY155" s="66"/>
    </row>
    <row r="156" spans="1:51" ht="15.75" customHeight="1" x14ac:dyDescent="0.25">
      <c r="A156" s="90" t="str">
        <f>IF(BIODATA!A154="","", BIODATA!A154)</f>
        <v/>
      </c>
      <c r="B156" s="88" t="str">
        <f>IF(BIODATA!C154="","", BIODATA!C154)</f>
        <v/>
      </c>
      <c r="C156" s="88" t="str">
        <f>IF(BIODATA!D154="","", BIODATA!D154)</f>
        <v/>
      </c>
      <c r="D156" s="107" t="str">
        <f>IF(BIODATA!E154="","", BIODATA!E154)</f>
        <v/>
      </c>
      <c r="E156" s="88" t="str">
        <f>IF(BIODATA!H154="","", BIODATA!H154)</f>
        <v/>
      </c>
      <c r="F156" s="89" t="str">
        <f>IF('I NILAI UN'!E156="","",'I NILAI UN'!E156)</f>
        <v/>
      </c>
      <c r="G156" s="89" t="str">
        <f>IF('I NILAI UN'!F156="","",'I NILAI UN'!F156)</f>
        <v/>
      </c>
      <c r="H156" s="89" t="str">
        <f>IF('I NILAI UN'!G156="","",'I NILAI UN'!G156)</f>
        <v/>
      </c>
      <c r="I156" s="89" t="str">
        <f>IF('I NILAI UN'!H156="","",'I NILAI UN'!H156)</f>
        <v/>
      </c>
      <c r="J156" s="89">
        <f t="shared" si="21"/>
        <v>0</v>
      </c>
      <c r="K156" s="108" t="str">
        <f t="shared" si="23"/>
        <v/>
      </c>
      <c r="L156" s="108" t="str">
        <f t="shared" si="17"/>
        <v/>
      </c>
      <c r="M156" s="108" t="str">
        <f t="shared" si="18"/>
        <v/>
      </c>
      <c r="N156" s="108" t="str">
        <f t="shared" si="19"/>
        <v/>
      </c>
      <c r="O156" s="91" t="str">
        <f>Aa!K158</f>
        <v xml:space="preserve">  </v>
      </c>
      <c r="P156" s="91" t="str">
        <f>Ab!K159</f>
        <v xml:space="preserve">  </v>
      </c>
      <c r="Q156" s="91" t="str">
        <f>Ac!K159</f>
        <v xml:space="preserve">  </v>
      </c>
      <c r="R156" s="91" t="str">
        <f>Ad!K159</f>
        <v xml:space="preserve">  </v>
      </c>
      <c r="S156" s="91" t="str">
        <f>'A2'!K159</f>
        <v xml:space="preserve">  </v>
      </c>
      <c r="T156" s="91" t="str">
        <f>'A3'!K159</f>
        <v xml:space="preserve">  </v>
      </c>
      <c r="U156" s="91" t="str">
        <f>'A4'!K159</f>
        <v xml:space="preserve">  </v>
      </c>
      <c r="V156" s="91" t="str">
        <f>'A5'!K159</f>
        <v xml:space="preserve">  </v>
      </c>
      <c r="W156" s="91" t="str">
        <f>'A6'!K159</f>
        <v xml:space="preserve">  </v>
      </c>
      <c r="X156" s="91" t="str">
        <f>'A7'!K159</f>
        <v xml:space="preserve">  </v>
      </c>
      <c r="Y156" s="91" t="str">
        <f>'B1'!K159</f>
        <v xml:space="preserve">  </v>
      </c>
      <c r="Z156" s="91" t="str">
        <f>'B2'!K159</f>
        <v xml:space="preserve">  </v>
      </c>
      <c r="AA156" s="91" t="str">
        <f>'B3'!K159</f>
        <v xml:space="preserve">  </v>
      </c>
      <c r="AB156" s="91" t="str">
        <f>'C1'!K159</f>
        <v xml:space="preserve">  </v>
      </c>
      <c r="AC156" s="91" t="str">
        <f>'C2'!K159</f>
        <v xml:space="preserve">  </v>
      </c>
      <c r="AD156" s="91" t="str">
        <f>'C3'!K159</f>
        <v xml:space="preserve">  </v>
      </c>
      <c r="AE156" s="91" t="str">
        <f>'C4'!K159</f>
        <v xml:space="preserve">  </v>
      </c>
      <c r="AF156" s="101" t="str">
        <f t="shared" si="22"/>
        <v xml:space="preserve">  </v>
      </c>
      <c r="AG156" s="104" t="str">
        <f>IF('I NILAI SEKOLAH'!D155="","", 'I NILAI SEKOLAH'!D155)</f>
        <v/>
      </c>
      <c r="AH156" s="104" t="str">
        <f>IF('I NILAI SEKOLAH'!E155="","", 'I NILAI SEKOLAH'!E155)</f>
        <v/>
      </c>
      <c r="AI156" s="104" t="str">
        <f>IF('I NILAI SEKOLAH'!F155="","", 'I NILAI SEKOLAH'!F155)</f>
        <v/>
      </c>
      <c r="AJ156" s="104" t="str">
        <f>IF('I NILAI SEKOLAH'!G155="","", 'I NILAI SEKOLAH'!G155)</f>
        <v/>
      </c>
      <c r="AK156" s="104" t="str">
        <f>IF('I NILAI SEKOLAH'!H155="","", 'I NILAI SEKOLAH'!H155)</f>
        <v/>
      </c>
      <c r="AL156" s="104" t="str">
        <f>IF('I NILAI SEKOLAH'!I155="","", 'I NILAI SEKOLAH'!I155)</f>
        <v/>
      </c>
      <c r="AM156" s="104" t="str">
        <f>IF('I NILAI SEKOLAH'!J155="","", 'I NILAI SEKOLAH'!J155)</f>
        <v/>
      </c>
      <c r="AN156" s="104" t="str">
        <f>IF('I NILAI SEKOLAH'!K155="","", 'I NILAI SEKOLAH'!K155)</f>
        <v/>
      </c>
      <c r="AO156" s="104" t="str">
        <f>IF('I NILAI SEKOLAH'!L155="","", 'I NILAI SEKOLAH'!L155)</f>
        <v/>
      </c>
      <c r="AP156" s="104" t="str">
        <f>IF('I NILAI SEKOLAH'!M155="","", 'I NILAI SEKOLAH'!M155)</f>
        <v/>
      </c>
      <c r="AQ156" s="104" t="str">
        <f>IF('I NILAI SEKOLAH'!N155="","", 'I NILAI SEKOLAH'!N155)</f>
        <v/>
      </c>
      <c r="AR156" s="104" t="str">
        <f>IF('I NILAI SEKOLAH'!O155="","", 'I NILAI SEKOLAH'!O155)</f>
        <v/>
      </c>
      <c r="AS156" s="104" t="str">
        <f>IF('I NILAI SEKOLAH'!P155="","", 'I NILAI SEKOLAH'!P155)</f>
        <v/>
      </c>
      <c r="AT156" s="104" t="str">
        <f>IF('I NILAI SEKOLAH'!Q155="","", 'I NILAI SEKOLAH'!Q155)</f>
        <v/>
      </c>
      <c r="AU156" s="104" t="str">
        <f>IF('I NILAI SEKOLAH'!R155="","", 'I NILAI SEKOLAH'!R155)</f>
        <v/>
      </c>
      <c r="AV156" s="104" t="str">
        <f>IF('I NILAI SEKOLAH'!S155="","", 'I NILAI SEKOLAH'!S155)</f>
        <v/>
      </c>
      <c r="AW156" s="104" t="str">
        <f>IF('I NILAI SEKOLAH'!T155="","", 'I NILAI SEKOLAH'!T155)</f>
        <v/>
      </c>
      <c r="AX156" s="105" t="str">
        <f t="shared" si="20"/>
        <v xml:space="preserve">  </v>
      </c>
      <c r="AY156" s="66"/>
    </row>
    <row r="157" spans="1:51" ht="15.75" customHeight="1" x14ac:dyDescent="0.25">
      <c r="A157" s="90" t="str">
        <f>IF(BIODATA!A155="","", BIODATA!A155)</f>
        <v/>
      </c>
      <c r="B157" s="88" t="str">
        <f>IF(BIODATA!C155="","", BIODATA!C155)</f>
        <v/>
      </c>
      <c r="C157" s="88" t="str">
        <f>IF(BIODATA!D155="","", BIODATA!D155)</f>
        <v/>
      </c>
      <c r="D157" s="107" t="str">
        <f>IF(BIODATA!E155="","", BIODATA!E155)</f>
        <v/>
      </c>
      <c r="E157" s="88" t="str">
        <f>IF(BIODATA!H155="","", BIODATA!H155)</f>
        <v/>
      </c>
      <c r="F157" s="89" t="str">
        <f>IF('I NILAI UN'!E157="","",'I NILAI UN'!E157)</f>
        <v/>
      </c>
      <c r="G157" s="89" t="str">
        <f>IF('I NILAI UN'!F157="","",'I NILAI UN'!F157)</f>
        <v/>
      </c>
      <c r="H157" s="89" t="str">
        <f>IF('I NILAI UN'!G157="","",'I NILAI UN'!G157)</f>
        <v/>
      </c>
      <c r="I157" s="89" t="str">
        <f>IF('I NILAI UN'!H157="","",'I NILAI UN'!H157)</f>
        <v/>
      </c>
      <c r="J157" s="89">
        <f t="shared" si="21"/>
        <v>0</v>
      </c>
      <c r="K157" s="108" t="str">
        <f t="shared" si="23"/>
        <v/>
      </c>
      <c r="L157" s="108" t="str">
        <f t="shared" si="17"/>
        <v/>
      </c>
      <c r="M157" s="108" t="str">
        <f t="shared" si="18"/>
        <v/>
      </c>
      <c r="N157" s="108" t="str">
        <f t="shared" si="19"/>
        <v/>
      </c>
      <c r="O157" s="91" t="str">
        <f>Aa!K159</f>
        <v xml:space="preserve">  </v>
      </c>
      <c r="P157" s="91" t="str">
        <f>Ab!K160</f>
        <v xml:space="preserve">  </v>
      </c>
      <c r="Q157" s="91" t="str">
        <f>Ac!K160</f>
        <v xml:space="preserve">  </v>
      </c>
      <c r="R157" s="91" t="str">
        <f>Ad!K160</f>
        <v xml:space="preserve">  </v>
      </c>
      <c r="S157" s="91" t="str">
        <f>'A2'!K160</f>
        <v xml:space="preserve">  </v>
      </c>
      <c r="T157" s="91" t="str">
        <f>'A3'!K160</f>
        <v xml:space="preserve">  </v>
      </c>
      <c r="U157" s="91" t="str">
        <f>'A4'!K160</f>
        <v xml:space="preserve">  </v>
      </c>
      <c r="V157" s="91" t="str">
        <f>'A5'!K160</f>
        <v xml:space="preserve">  </v>
      </c>
      <c r="W157" s="91" t="str">
        <f>'A6'!K160</f>
        <v xml:space="preserve">  </v>
      </c>
      <c r="X157" s="91" t="str">
        <f>'A7'!K160</f>
        <v xml:space="preserve">  </v>
      </c>
      <c r="Y157" s="91" t="str">
        <f>'B1'!K160</f>
        <v xml:space="preserve">  </v>
      </c>
      <c r="Z157" s="91" t="str">
        <f>'B2'!K160</f>
        <v xml:space="preserve">  </v>
      </c>
      <c r="AA157" s="91" t="str">
        <f>'B3'!K160</f>
        <v xml:space="preserve">  </v>
      </c>
      <c r="AB157" s="91" t="str">
        <f>'C1'!K160</f>
        <v xml:space="preserve">  </v>
      </c>
      <c r="AC157" s="91" t="str">
        <f>'C2'!K160</f>
        <v xml:space="preserve">  </v>
      </c>
      <c r="AD157" s="91" t="str">
        <f>'C3'!K160</f>
        <v xml:space="preserve">  </v>
      </c>
      <c r="AE157" s="91" t="str">
        <f>'C4'!K160</f>
        <v xml:space="preserve">  </v>
      </c>
      <c r="AF157" s="101" t="str">
        <f t="shared" si="22"/>
        <v xml:space="preserve">  </v>
      </c>
      <c r="AG157" s="104" t="str">
        <f>IF('I NILAI SEKOLAH'!D156="","", 'I NILAI SEKOLAH'!D156)</f>
        <v/>
      </c>
      <c r="AH157" s="104" t="str">
        <f>IF('I NILAI SEKOLAH'!E156="","", 'I NILAI SEKOLAH'!E156)</f>
        <v/>
      </c>
      <c r="AI157" s="104" t="str">
        <f>IF('I NILAI SEKOLAH'!F156="","", 'I NILAI SEKOLAH'!F156)</f>
        <v/>
      </c>
      <c r="AJ157" s="104" t="str">
        <f>IF('I NILAI SEKOLAH'!G156="","", 'I NILAI SEKOLAH'!G156)</f>
        <v/>
      </c>
      <c r="AK157" s="104" t="str">
        <f>IF('I NILAI SEKOLAH'!H156="","", 'I NILAI SEKOLAH'!H156)</f>
        <v/>
      </c>
      <c r="AL157" s="104" t="str">
        <f>IF('I NILAI SEKOLAH'!I156="","", 'I NILAI SEKOLAH'!I156)</f>
        <v/>
      </c>
      <c r="AM157" s="104" t="str">
        <f>IF('I NILAI SEKOLAH'!J156="","", 'I NILAI SEKOLAH'!J156)</f>
        <v/>
      </c>
      <c r="AN157" s="104" t="str">
        <f>IF('I NILAI SEKOLAH'!K156="","", 'I NILAI SEKOLAH'!K156)</f>
        <v/>
      </c>
      <c r="AO157" s="104" t="str">
        <f>IF('I NILAI SEKOLAH'!L156="","", 'I NILAI SEKOLAH'!L156)</f>
        <v/>
      </c>
      <c r="AP157" s="104" t="str">
        <f>IF('I NILAI SEKOLAH'!M156="","", 'I NILAI SEKOLAH'!M156)</f>
        <v/>
      </c>
      <c r="AQ157" s="104" t="str">
        <f>IF('I NILAI SEKOLAH'!N156="","", 'I NILAI SEKOLAH'!N156)</f>
        <v/>
      </c>
      <c r="AR157" s="104" t="str">
        <f>IF('I NILAI SEKOLAH'!O156="","", 'I NILAI SEKOLAH'!O156)</f>
        <v/>
      </c>
      <c r="AS157" s="104" t="str">
        <f>IF('I NILAI SEKOLAH'!P156="","", 'I NILAI SEKOLAH'!P156)</f>
        <v/>
      </c>
      <c r="AT157" s="104" t="str">
        <f>IF('I NILAI SEKOLAH'!Q156="","", 'I NILAI SEKOLAH'!Q156)</f>
        <v/>
      </c>
      <c r="AU157" s="104" t="str">
        <f>IF('I NILAI SEKOLAH'!R156="","", 'I NILAI SEKOLAH'!R156)</f>
        <v/>
      </c>
      <c r="AV157" s="104" t="str">
        <f>IF('I NILAI SEKOLAH'!S156="","", 'I NILAI SEKOLAH'!S156)</f>
        <v/>
      </c>
      <c r="AW157" s="104" t="str">
        <f>IF('I NILAI SEKOLAH'!T156="","", 'I NILAI SEKOLAH'!T156)</f>
        <v/>
      </c>
      <c r="AX157" s="105" t="str">
        <f t="shared" si="20"/>
        <v xml:space="preserve">  </v>
      </c>
      <c r="AY157" s="66"/>
    </row>
    <row r="158" spans="1:51" ht="15.75" customHeight="1" x14ac:dyDescent="0.25">
      <c r="A158" s="90" t="str">
        <f>IF(BIODATA!A156="","", BIODATA!A156)</f>
        <v/>
      </c>
      <c r="B158" s="88" t="str">
        <f>IF(BIODATA!C156="","", BIODATA!C156)</f>
        <v/>
      </c>
      <c r="C158" s="88" t="str">
        <f>IF(BIODATA!D156="","", BIODATA!D156)</f>
        <v/>
      </c>
      <c r="D158" s="107" t="str">
        <f>IF(BIODATA!E156="","", BIODATA!E156)</f>
        <v/>
      </c>
      <c r="E158" s="88" t="str">
        <f>IF(BIODATA!H156="","", BIODATA!H156)</f>
        <v/>
      </c>
      <c r="F158" s="89" t="str">
        <f>IF('I NILAI UN'!E158="","",'I NILAI UN'!E158)</f>
        <v/>
      </c>
      <c r="G158" s="89" t="str">
        <f>IF('I NILAI UN'!F158="","",'I NILAI UN'!F158)</f>
        <v/>
      </c>
      <c r="H158" s="89" t="str">
        <f>IF('I NILAI UN'!G158="","",'I NILAI UN'!G158)</f>
        <v/>
      </c>
      <c r="I158" s="89" t="str">
        <f>IF('I NILAI UN'!H158="","",'I NILAI UN'!H158)</f>
        <v/>
      </c>
      <c r="J158" s="89">
        <f t="shared" si="21"/>
        <v>0</v>
      </c>
      <c r="K158" s="108" t="str">
        <f t="shared" si="23"/>
        <v/>
      </c>
      <c r="L158" s="108" t="str">
        <f t="shared" si="17"/>
        <v/>
      </c>
      <c r="M158" s="108" t="str">
        <f t="shared" si="18"/>
        <v/>
      </c>
      <c r="N158" s="108" t="str">
        <f t="shared" si="19"/>
        <v/>
      </c>
      <c r="O158" s="91" t="str">
        <f>Aa!K160</f>
        <v xml:space="preserve">  </v>
      </c>
      <c r="P158" s="91" t="str">
        <f>Ab!K161</f>
        <v xml:space="preserve">  </v>
      </c>
      <c r="Q158" s="91" t="str">
        <f>Ac!K161</f>
        <v xml:space="preserve">  </v>
      </c>
      <c r="R158" s="91" t="str">
        <f>Ad!K161</f>
        <v xml:space="preserve">  </v>
      </c>
      <c r="S158" s="91" t="str">
        <f>'A2'!K161</f>
        <v xml:space="preserve">  </v>
      </c>
      <c r="T158" s="91" t="str">
        <f>'A3'!K161</f>
        <v xml:space="preserve">  </v>
      </c>
      <c r="U158" s="91" t="str">
        <f>'A4'!K161</f>
        <v xml:space="preserve">  </v>
      </c>
      <c r="V158" s="91" t="str">
        <f>'A5'!K161</f>
        <v xml:space="preserve">  </v>
      </c>
      <c r="W158" s="91" t="str">
        <f>'A6'!K161</f>
        <v xml:space="preserve">  </v>
      </c>
      <c r="X158" s="91" t="str">
        <f>'A7'!K161</f>
        <v xml:space="preserve">  </v>
      </c>
      <c r="Y158" s="91" t="str">
        <f>'B1'!K161</f>
        <v xml:space="preserve">  </v>
      </c>
      <c r="Z158" s="91" t="str">
        <f>'B2'!K161</f>
        <v xml:space="preserve">  </v>
      </c>
      <c r="AA158" s="91" t="str">
        <f>'B3'!K161</f>
        <v xml:space="preserve">  </v>
      </c>
      <c r="AB158" s="91" t="str">
        <f>'C1'!K161</f>
        <v xml:space="preserve">  </v>
      </c>
      <c r="AC158" s="91" t="str">
        <f>'C2'!K161</f>
        <v xml:space="preserve">  </v>
      </c>
      <c r="AD158" s="91" t="str">
        <f>'C3'!K161</f>
        <v xml:space="preserve">  </v>
      </c>
      <c r="AE158" s="91" t="str">
        <f>'C4'!K161</f>
        <v xml:space="preserve">  </v>
      </c>
      <c r="AF158" s="101" t="str">
        <f t="shared" si="22"/>
        <v xml:space="preserve">  </v>
      </c>
      <c r="AG158" s="104" t="str">
        <f>IF('I NILAI SEKOLAH'!D157="","", 'I NILAI SEKOLAH'!D157)</f>
        <v/>
      </c>
      <c r="AH158" s="104" t="str">
        <f>IF('I NILAI SEKOLAH'!E157="","", 'I NILAI SEKOLAH'!E157)</f>
        <v/>
      </c>
      <c r="AI158" s="104" t="str">
        <f>IF('I NILAI SEKOLAH'!F157="","", 'I NILAI SEKOLAH'!F157)</f>
        <v/>
      </c>
      <c r="AJ158" s="104" t="str">
        <f>IF('I NILAI SEKOLAH'!G157="","", 'I NILAI SEKOLAH'!G157)</f>
        <v/>
      </c>
      <c r="AK158" s="104" t="str">
        <f>IF('I NILAI SEKOLAH'!H157="","", 'I NILAI SEKOLAH'!H157)</f>
        <v/>
      </c>
      <c r="AL158" s="104" t="str">
        <f>IF('I NILAI SEKOLAH'!I157="","", 'I NILAI SEKOLAH'!I157)</f>
        <v/>
      </c>
      <c r="AM158" s="104" t="str">
        <f>IF('I NILAI SEKOLAH'!J157="","", 'I NILAI SEKOLAH'!J157)</f>
        <v/>
      </c>
      <c r="AN158" s="104" t="str">
        <f>IF('I NILAI SEKOLAH'!K157="","", 'I NILAI SEKOLAH'!K157)</f>
        <v/>
      </c>
      <c r="AO158" s="104" t="str">
        <f>IF('I NILAI SEKOLAH'!L157="","", 'I NILAI SEKOLAH'!L157)</f>
        <v/>
      </c>
      <c r="AP158" s="104" t="str">
        <f>IF('I NILAI SEKOLAH'!M157="","", 'I NILAI SEKOLAH'!M157)</f>
        <v/>
      </c>
      <c r="AQ158" s="104" t="str">
        <f>IF('I NILAI SEKOLAH'!N157="","", 'I NILAI SEKOLAH'!N157)</f>
        <v/>
      </c>
      <c r="AR158" s="104" t="str">
        <f>IF('I NILAI SEKOLAH'!O157="","", 'I NILAI SEKOLAH'!O157)</f>
        <v/>
      </c>
      <c r="AS158" s="104" t="str">
        <f>IF('I NILAI SEKOLAH'!P157="","", 'I NILAI SEKOLAH'!P157)</f>
        <v/>
      </c>
      <c r="AT158" s="104" t="str">
        <f>IF('I NILAI SEKOLAH'!Q157="","", 'I NILAI SEKOLAH'!Q157)</f>
        <v/>
      </c>
      <c r="AU158" s="104" t="str">
        <f>IF('I NILAI SEKOLAH'!R157="","", 'I NILAI SEKOLAH'!R157)</f>
        <v/>
      </c>
      <c r="AV158" s="104" t="str">
        <f>IF('I NILAI SEKOLAH'!S157="","", 'I NILAI SEKOLAH'!S157)</f>
        <v/>
      </c>
      <c r="AW158" s="104" t="str">
        <f>IF('I NILAI SEKOLAH'!T157="","", 'I NILAI SEKOLAH'!T157)</f>
        <v/>
      </c>
      <c r="AX158" s="105" t="str">
        <f t="shared" si="20"/>
        <v xml:space="preserve">  </v>
      </c>
      <c r="AY158" s="66"/>
    </row>
    <row r="159" spans="1:51" ht="15.75" customHeight="1" x14ac:dyDescent="0.25">
      <c r="A159" s="90" t="str">
        <f>IF(BIODATA!A157="","", BIODATA!A157)</f>
        <v/>
      </c>
      <c r="B159" s="88" t="str">
        <f>IF(BIODATA!C157="","", BIODATA!C157)</f>
        <v/>
      </c>
      <c r="C159" s="88" t="str">
        <f>IF(BIODATA!D157="","", BIODATA!D157)</f>
        <v/>
      </c>
      <c r="D159" s="107" t="str">
        <f>IF(BIODATA!E157="","", BIODATA!E157)</f>
        <v/>
      </c>
      <c r="E159" s="88" t="str">
        <f>IF(BIODATA!H157="","", BIODATA!H157)</f>
        <v/>
      </c>
      <c r="F159" s="89" t="str">
        <f>IF('I NILAI UN'!E159="","",'I NILAI UN'!E159)</f>
        <v/>
      </c>
      <c r="G159" s="89" t="str">
        <f>IF('I NILAI UN'!F159="","",'I NILAI UN'!F159)</f>
        <v/>
      </c>
      <c r="H159" s="89" t="str">
        <f>IF('I NILAI UN'!G159="","",'I NILAI UN'!G159)</f>
        <v/>
      </c>
      <c r="I159" s="89" t="str">
        <f>IF('I NILAI UN'!H159="","",'I NILAI UN'!H159)</f>
        <v/>
      </c>
      <c r="J159" s="89">
        <f t="shared" si="21"/>
        <v>0</v>
      </c>
      <c r="K159" s="108" t="str">
        <f t="shared" si="23"/>
        <v/>
      </c>
      <c r="L159" s="108" t="str">
        <f t="shared" si="17"/>
        <v/>
      </c>
      <c r="M159" s="108" t="str">
        <f t="shared" si="18"/>
        <v/>
      </c>
      <c r="N159" s="108" t="str">
        <f t="shared" si="19"/>
        <v/>
      </c>
      <c r="O159" s="91" t="str">
        <f>Aa!K161</f>
        <v xml:space="preserve">  </v>
      </c>
      <c r="P159" s="91" t="str">
        <f>Ab!K162</f>
        <v xml:space="preserve">  </v>
      </c>
      <c r="Q159" s="91" t="str">
        <f>Ac!K162</f>
        <v xml:space="preserve">  </v>
      </c>
      <c r="R159" s="91" t="str">
        <f>Ad!K162</f>
        <v xml:space="preserve">  </v>
      </c>
      <c r="S159" s="91" t="str">
        <f>'A2'!K162</f>
        <v xml:space="preserve">  </v>
      </c>
      <c r="T159" s="91" t="str">
        <f>'A3'!K162</f>
        <v xml:space="preserve">  </v>
      </c>
      <c r="U159" s="91" t="str">
        <f>'A4'!K162</f>
        <v xml:space="preserve">  </v>
      </c>
      <c r="V159" s="91" t="str">
        <f>'A5'!K162</f>
        <v xml:space="preserve">  </v>
      </c>
      <c r="W159" s="91" t="str">
        <f>'A6'!K162</f>
        <v xml:space="preserve">  </v>
      </c>
      <c r="X159" s="91" t="str">
        <f>'A7'!K162</f>
        <v xml:space="preserve">  </v>
      </c>
      <c r="Y159" s="91" t="str">
        <f>'B1'!K162</f>
        <v xml:space="preserve">  </v>
      </c>
      <c r="Z159" s="91" t="str">
        <f>'B2'!K162</f>
        <v xml:space="preserve">  </v>
      </c>
      <c r="AA159" s="91" t="str">
        <f>'B3'!K162</f>
        <v xml:space="preserve">  </v>
      </c>
      <c r="AB159" s="91" t="str">
        <f>'C1'!K162</f>
        <v xml:space="preserve">  </v>
      </c>
      <c r="AC159" s="91" t="str">
        <f>'C2'!K162</f>
        <v xml:space="preserve">  </v>
      </c>
      <c r="AD159" s="91" t="str">
        <f>'C3'!K162</f>
        <v xml:space="preserve">  </v>
      </c>
      <c r="AE159" s="91" t="str">
        <f>'C4'!K162</f>
        <v xml:space="preserve">  </v>
      </c>
      <c r="AF159" s="101" t="str">
        <f t="shared" si="22"/>
        <v xml:space="preserve">  </v>
      </c>
      <c r="AG159" s="104" t="str">
        <f>IF('I NILAI SEKOLAH'!D158="","", 'I NILAI SEKOLAH'!D158)</f>
        <v/>
      </c>
      <c r="AH159" s="104" t="str">
        <f>IF('I NILAI SEKOLAH'!E158="","", 'I NILAI SEKOLAH'!E158)</f>
        <v/>
      </c>
      <c r="AI159" s="104" t="str">
        <f>IF('I NILAI SEKOLAH'!F158="","", 'I NILAI SEKOLAH'!F158)</f>
        <v/>
      </c>
      <c r="AJ159" s="104" t="str">
        <f>IF('I NILAI SEKOLAH'!G158="","", 'I NILAI SEKOLAH'!G158)</f>
        <v/>
      </c>
      <c r="AK159" s="104" t="str">
        <f>IF('I NILAI SEKOLAH'!H158="","", 'I NILAI SEKOLAH'!H158)</f>
        <v/>
      </c>
      <c r="AL159" s="104" t="str">
        <f>IF('I NILAI SEKOLAH'!I158="","", 'I NILAI SEKOLAH'!I158)</f>
        <v/>
      </c>
      <c r="AM159" s="104" t="str">
        <f>IF('I NILAI SEKOLAH'!J158="","", 'I NILAI SEKOLAH'!J158)</f>
        <v/>
      </c>
      <c r="AN159" s="104" t="str">
        <f>IF('I NILAI SEKOLAH'!K158="","", 'I NILAI SEKOLAH'!K158)</f>
        <v/>
      </c>
      <c r="AO159" s="104" t="str">
        <f>IF('I NILAI SEKOLAH'!L158="","", 'I NILAI SEKOLAH'!L158)</f>
        <v/>
      </c>
      <c r="AP159" s="104" t="str">
        <f>IF('I NILAI SEKOLAH'!M158="","", 'I NILAI SEKOLAH'!M158)</f>
        <v/>
      </c>
      <c r="AQ159" s="104" t="str">
        <f>IF('I NILAI SEKOLAH'!N158="","", 'I NILAI SEKOLAH'!N158)</f>
        <v/>
      </c>
      <c r="AR159" s="104" t="str">
        <f>IF('I NILAI SEKOLAH'!O158="","", 'I NILAI SEKOLAH'!O158)</f>
        <v/>
      </c>
      <c r="AS159" s="104" t="str">
        <f>IF('I NILAI SEKOLAH'!P158="","", 'I NILAI SEKOLAH'!P158)</f>
        <v/>
      </c>
      <c r="AT159" s="104" t="str">
        <f>IF('I NILAI SEKOLAH'!Q158="","", 'I NILAI SEKOLAH'!Q158)</f>
        <v/>
      </c>
      <c r="AU159" s="104" t="str">
        <f>IF('I NILAI SEKOLAH'!R158="","", 'I NILAI SEKOLAH'!R158)</f>
        <v/>
      </c>
      <c r="AV159" s="104" t="str">
        <f>IF('I NILAI SEKOLAH'!S158="","", 'I NILAI SEKOLAH'!S158)</f>
        <v/>
      </c>
      <c r="AW159" s="104" t="str">
        <f>IF('I NILAI SEKOLAH'!T158="","", 'I NILAI SEKOLAH'!T158)</f>
        <v/>
      </c>
      <c r="AX159" s="105" t="str">
        <f t="shared" si="20"/>
        <v xml:space="preserve">  </v>
      </c>
      <c r="AY159" s="66"/>
    </row>
    <row r="160" spans="1:51" ht="15.75" customHeight="1" x14ac:dyDescent="0.25">
      <c r="A160" s="90" t="str">
        <f>IF(BIODATA!A158="","", BIODATA!A158)</f>
        <v/>
      </c>
      <c r="B160" s="88" t="str">
        <f>IF(BIODATA!C158="","", BIODATA!C158)</f>
        <v/>
      </c>
      <c r="C160" s="88" t="str">
        <f>IF(BIODATA!D158="","", BIODATA!D158)</f>
        <v/>
      </c>
      <c r="D160" s="107" t="str">
        <f>IF(BIODATA!E158="","", BIODATA!E158)</f>
        <v/>
      </c>
      <c r="E160" s="88" t="str">
        <f>IF(BIODATA!H158="","", BIODATA!H158)</f>
        <v/>
      </c>
      <c r="F160" s="89" t="str">
        <f>IF('I NILAI UN'!E160="","",'I NILAI UN'!E160)</f>
        <v/>
      </c>
      <c r="G160" s="89" t="str">
        <f>IF('I NILAI UN'!F160="","",'I NILAI UN'!F160)</f>
        <v/>
      </c>
      <c r="H160" s="89" t="str">
        <f>IF('I NILAI UN'!G160="","",'I NILAI UN'!G160)</f>
        <v/>
      </c>
      <c r="I160" s="89" t="str">
        <f>IF('I NILAI UN'!H160="","",'I NILAI UN'!H160)</f>
        <v/>
      </c>
      <c r="J160" s="89">
        <f t="shared" si="21"/>
        <v>0</v>
      </c>
      <c r="K160" s="108" t="str">
        <f t="shared" si="23"/>
        <v/>
      </c>
      <c r="L160" s="108" t="str">
        <f t="shared" si="17"/>
        <v/>
      </c>
      <c r="M160" s="108" t="str">
        <f t="shared" si="18"/>
        <v/>
      </c>
      <c r="N160" s="108" t="str">
        <f t="shared" si="19"/>
        <v/>
      </c>
      <c r="O160" s="91" t="str">
        <f>Aa!K162</f>
        <v xml:space="preserve">  </v>
      </c>
      <c r="P160" s="91" t="str">
        <f>Ab!K163</f>
        <v xml:space="preserve">  </v>
      </c>
      <c r="Q160" s="91" t="str">
        <f>Ac!K163</f>
        <v xml:space="preserve">  </v>
      </c>
      <c r="R160" s="91" t="str">
        <f>Ad!K163</f>
        <v xml:space="preserve">  </v>
      </c>
      <c r="S160" s="91" t="str">
        <f>'A2'!K163</f>
        <v xml:space="preserve">  </v>
      </c>
      <c r="T160" s="91" t="str">
        <f>'A3'!K163</f>
        <v xml:space="preserve">  </v>
      </c>
      <c r="U160" s="91" t="str">
        <f>'A4'!K163</f>
        <v xml:space="preserve">  </v>
      </c>
      <c r="V160" s="91" t="str">
        <f>'A5'!K163</f>
        <v xml:space="preserve">  </v>
      </c>
      <c r="W160" s="91" t="str">
        <f>'A6'!K163</f>
        <v xml:space="preserve">  </v>
      </c>
      <c r="X160" s="91" t="str">
        <f>'A7'!K163</f>
        <v xml:space="preserve">  </v>
      </c>
      <c r="Y160" s="91" t="str">
        <f>'B1'!K163</f>
        <v xml:space="preserve">  </v>
      </c>
      <c r="Z160" s="91" t="str">
        <f>'B2'!K163</f>
        <v xml:space="preserve">  </v>
      </c>
      <c r="AA160" s="91" t="str">
        <f>'B3'!K163</f>
        <v xml:space="preserve">  </v>
      </c>
      <c r="AB160" s="91" t="str">
        <f>'C1'!K163</f>
        <v xml:space="preserve">  </v>
      </c>
      <c r="AC160" s="91" t="str">
        <f>'C2'!K163</f>
        <v xml:space="preserve">  </v>
      </c>
      <c r="AD160" s="91" t="str">
        <f>'C3'!K163</f>
        <v xml:space="preserve">  </v>
      </c>
      <c r="AE160" s="91" t="str">
        <f>'C4'!K163</f>
        <v xml:space="preserve">  </v>
      </c>
      <c r="AF160" s="101" t="str">
        <f t="shared" si="22"/>
        <v xml:space="preserve">  </v>
      </c>
      <c r="AG160" s="104" t="str">
        <f>IF('I NILAI SEKOLAH'!D159="","", 'I NILAI SEKOLAH'!D159)</f>
        <v/>
      </c>
      <c r="AH160" s="104" t="str">
        <f>IF('I NILAI SEKOLAH'!E159="","", 'I NILAI SEKOLAH'!E159)</f>
        <v/>
      </c>
      <c r="AI160" s="104" t="str">
        <f>IF('I NILAI SEKOLAH'!F159="","", 'I NILAI SEKOLAH'!F159)</f>
        <v/>
      </c>
      <c r="AJ160" s="104" t="str">
        <f>IF('I NILAI SEKOLAH'!G159="","", 'I NILAI SEKOLAH'!G159)</f>
        <v/>
      </c>
      <c r="AK160" s="104" t="str">
        <f>IF('I NILAI SEKOLAH'!H159="","", 'I NILAI SEKOLAH'!H159)</f>
        <v/>
      </c>
      <c r="AL160" s="104" t="str">
        <f>IF('I NILAI SEKOLAH'!I159="","", 'I NILAI SEKOLAH'!I159)</f>
        <v/>
      </c>
      <c r="AM160" s="104" t="str">
        <f>IF('I NILAI SEKOLAH'!J159="","", 'I NILAI SEKOLAH'!J159)</f>
        <v/>
      </c>
      <c r="AN160" s="104" t="str">
        <f>IF('I NILAI SEKOLAH'!K159="","", 'I NILAI SEKOLAH'!K159)</f>
        <v/>
      </c>
      <c r="AO160" s="104" t="str">
        <f>IF('I NILAI SEKOLAH'!L159="","", 'I NILAI SEKOLAH'!L159)</f>
        <v/>
      </c>
      <c r="AP160" s="104" t="str">
        <f>IF('I NILAI SEKOLAH'!M159="","", 'I NILAI SEKOLAH'!M159)</f>
        <v/>
      </c>
      <c r="AQ160" s="104" t="str">
        <f>IF('I NILAI SEKOLAH'!N159="","", 'I NILAI SEKOLAH'!N159)</f>
        <v/>
      </c>
      <c r="AR160" s="104" t="str">
        <f>IF('I NILAI SEKOLAH'!O159="","", 'I NILAI SEKOLAH'!O159)</f>
        <v/>
      </c>
      <c r="AS160" s="104" t="str">
        <f>IF('I NILAI SEKOLAH'!P159="","", 'I NILAI SEKOLAH'!P159)</f>
        <v/>
      </c>
      <c r="AT160" s="104" t="str">
        <f>IF('I NILAI SEKOLAH'!Q159="","", 'I NILAI SEKOLAH'!Q159)</f>
        <v/>
      </c>
      <c r="AU160" s="104" t="str">
        <f>IF('I NILAI SEKOLAH'!R159="","", 'I NILAI SEKOLAH'!R159)</f>
        <v/>
      </c>
      <c r="AV160" s="104" t="str">
        <f>IF('I NILAI SEKOLAH'!S159="","", 'I NILAI SEKOLAH'!S159)</f>
        <v/>
      </c>
      <c r="AW160" s="104" t="str">
        <f>IF('I NILAI SEKOLAH'!T159="","", 'I NILAI SEKOLAH'!T159)</f>
        <v/>
      </c>
      <c r="AX160" s="105" t="str">
        <f t="shared" si="20"/>
        <v xml:space="preserve">  </v>
      </c>
      <c r="AY160" s="66"/>
    </row>
    <row r="161" spans="1:51" ht="15.75" customHeight="1" x14ac:dyDescent="0.25">
      <c r="A161" s="90" t="str">
        <f>IF(BIODATA!A159="","", BIODATA!A159)</f>
        <v/>
      </c>
      <c r="B161" s="88" t="str">
        <f>IF(BIODATA!C159="","", BIODATA!C159)</f>
        <v/>
      </c>
      <c r="C161" s="88" t="str">
        <f>IF(BIODATA!D159="","", BIODATA!D159)</f>
        <v/>
      </c>
      <c r="D161" s="107" t="str">
        <f>IF(BIODATA!E159="","", BIODATA!E159)</f>
        <v/>
      </c>
      <c r="E161" s="88" t="str">
        <f>IF(BIODATA!H159="","", BIODATA!H159)</f>
        <v/>
      </c>
      <c r="F161" s="89" t="str">
        <f>IF('I NILAI UN'!E161="","",'I NILAI UN'!E161)</f>
        <v/>
      </c>
      <c r="G161" s="89" t="str">
        <f>IF('I NILAI UN'!F161="","",'I NILAI UN'!F161)</f>
        <v/>
      </c>
      <c r="H161" s="89" t="str">
        <f>IF('I NILAI UN'!G161="","",'I NILAI UN'!G161)</f>
        <v/>
      </c>
      <c r="I161" s="89" t="str">
        <f>IF('I NILAI UN'!H161="","",'I NILAI UN'!H161)</f>
        <v/>
      </c>
      <c r="J161" s="89">
        <f t="shared" si="21"/>
        <v>0</v>
      </c>
      <c r="K161" s="108" t="str">
        <f t="shared" si="23"/>
        <v/>
      </c>
      <c r="L161" s="108" t="str">
        <f t="shared" si="17"/>
        <v/>
      </c>
      <c r="M161" s="108" t="str">
        <f t="shared" si="18"/>
        <v/>
      </c>
      <c r="N161" s="108" t="str">
        <f t="shared" si="19"/>
        <v/>
      </c>
      <c r="O161" s="91" t="str">
        <f>Aa!K163</f>
        <v xml:space="preserve">  </v>
      </c>
      <c r="P161" s="91" t="str">
        <f>Ab!K164</f>
        <v xml:space="preserve">  </v>
      </c>
      <c r="Q161" s="91" t="str">
        <f>Ac!K164</f>
        <v xml:space="preserve">  </v>
      </c>
      <c r="R161" s="91" t="str">
        <f>Ad!K164</f>
        <v xml:space="preserve">  </v>
      </c>
      <c r="S161" s="91" t="str">
        <f>'A2'!K164</f>
        <v xml:space="preserve">  </v>
      </c>
      <c r="T161" s="91" t="str">
        <f>'A3'!K164</f>
        <v xml:space="preserve">  </v>
      </c>
      <c r="U161" s="91" t="str">
        <f>'A4'!K164</f>
        <v xml:space="preserve">  </v>
      </c>
      <c r="V161" s="91" t="str">
        <f>'A5'!K164</f>
        <v xml:space="preserve">  </v>
      </c>
      <c r="W161" s="91" t="str">
        <f>'A6'!K164</f>
        <v xml:space="preserve">  </v>
      </c>
      <c r="X161" s="91" t="str">
        <f>'A7'!K164</f>
        <v xml:space="preserve">  </v>
      </c>
      <c r="Y161" s="91" t="str">
        <f>'B1'!K164</f>
        <v xml:space="preserve">  </v>
      </c>
      <c r="Z161" s="91" t="str">
        <f>'B2'!K164</f>
        <v xml:space="preserve">  </v>
      </c>
      <c r="AA161" s="91" t="str">
        <f>'B3'!K164</f>
        <v xml:space="preserve">  </v>
      </c>
      <c r="AB161" s="91" t="str">
        <f>'C1'!K164</f>
        <v xml:space="preserve">  </v>
      </c>
      <c r="AC161" s="91" t="str">
        <f>'C2'!K164</f>
        <v xml:space="preserve">  </v>
      </c>
      <c r="AD161" s="91" t="str">
        <f>'C3'!K164</f>
        <v xml:space="preserve">  </v>
      </c>
      <c r="AE161" s="91" t="str">
        <f>'C4'!K164</f>
        <v xml:space="preserve">  </v>
      </c>
      <c r="AF161" s="101" t="str">
        <f t="shared" si="22"/>
        <v xml:space="preserve">  </v>
      </c>
      <c r="AG161" s="104" t="str">
        <f>IF('I NILAI SEKOLAH'!D160="","", 'I NILAI SEKOLAH'!D160)</f>
        <v/>
      </c>
      <c r="AH161" s="104" t="str">
        <f>IF('I NILAI SEKOLAH'!E160="","", 'I NILAI SEKOLAH'!E160)</f>
        <v/>
      </c>
      <c r="AI161" s="104" t="str">
        <f>IF('I NILAI SEKOLAH'!F160="","", 'I NILAI SEKOLAH'!F160)</f>
        <v/>
      </c>
      <c r="AJ161" s="104" t="str">
        <f>IF('I NILAI SEKOLAH'!G160="","", 'I NILAI SEKOLAH'!G160)</f>
        <v/>
      </c>
      <c r="AK161" s="104" t="str">
        <f>IF('I NILAI SEKOLAH'!H160="","", 'I NILAI SEKOLAH'!H160)</f>
        <v/>
      </c>
      <c r="AL161" s="104" t="str">
        <f>IF('I NILAI SEKOLAH'!I160="","", 'I NILAI SEKOLAH'!I160)</f>
        <v/>
      </c>
      <c r="AM161" s="104" t="str">
        <f>IF('I NILAI SEKOLAH'!J160="","", 'I NILAI SEKOLAH'!J160)</f>
        <v/>
      </c>
      <c r="AN161" s="104" t="str">
        <f>IF('I NILAI SEKOLAH'!K160="","", 'I NILAI SEKOLAH'!K160)</f>
        <v/>
      </c>
      <c r="AO161" s="104" t="str">
        <f>IF('I NILAI SEKOLAH'!L160="","", 'I NILAI SEKOLAH'!L160)</f>
        <v/>
      </c>
      <c r="AP161" s="104" t="str">
        <f>IF('I NILAI SEKOLAH'!M160="","", 'I NILAI SEKOLAH'!M160)</f>
        <v/>
      </c>
      <c r="AQ161" s="104" t="str">
        <f>IF('I NILAI SEKOLAH'!N160="","", 'I NILAI SEKOLAH'!N160)</f>
        <v/>
      </c>
      <c r="AR161" s="104" t="str">
        <f>IF('I NILAI SEKOLAH'!O160="","", 'I NILAI SEKOLAH'!O160)</f>
        <v/>
      </c>
      <c r="AS161" s="104" t="str">
        <f>IF('I NILAI SEKOLAH'!P160="","", 'I NILAI SEKOLAH'!P160)</f>
        <v/>
      </c>
      <c r="AT161" s="104" t="str">
        <f>IF('I NILAI SEKOLAH'!Q160="","", 'I NILAI SEKOLAH'!Q160)</f>
        <v/>
      </c>
      <c r="AU161" s="104" t="str">
        <f>IF('I NILAI SEKOLAH'!R160="","", 'I NILAI SEKOLAH'!R160)</f>
        <v/>
      </c>
      <c r="AV161" s="104" t="str">
        <f>IF('I NILAI SEKOLAH'!S160="","", 'I NILAI SEKOLAH'!S160)</f>
        <v/>
      </c>
      <c r="AW161" s="104" t="str">
        <f>IF('I NILAI SEKOLAH'!T160="","", 'I NILAI SEKOLAH'!T160)</f>
        <v/>
      </c>
      <c r="AX161" s="105" t="str">
        <f t="shared" si="20"/>
        <v xml:space="preserve">  </v>
      </c>
      <c r="AY161" s="66"/>
    </row>
    <row r="162" spans="1:51" ht="15.75" customHeight="1" x14ac:dyDescent="0.25">
      <c r="A162" s="90" t="str">
        <f>IF(BIODATA!A160="","", BIODATA!A160)</f>
        <v/>
      </c>
      <c r="B162" s="88" t="str">
        <f>IF(BIODATA!C160="","", BIODATA!C160)</f>
        <v/>
      </c>
      <c r="C162" s="88" t="str">
        <f>IF(BIODATA!D160="","", BIODATA!D160)</f>
        <v/>
      </c>
      <c r="D162" s="107" t="str">
        <f>IF(BIODATA!E160="","", BIODATA!E160)</f>
        <v/>
      </c>
      <c r="E162" s="88" t="str">
        <f>IF(BIODATA!H160="","", BIODATA!H160)</f>
        <v/>
      </c>
      <c r="F162" s="89" t="str">
        <f>IF('I NILAI UN'!E162="","",'I NILAI UN'!E162)</f>
        <v/>
      </c>
      <c r="G162" s="89" t="str">
        <f>IF('I NILAI UN'!F162="","",'I NILAI UN'!F162)</f>
        <v/>
      </c>
      <c r="H162" s="89" t="str">
        <f>IF('I NILAI UN'!G162="","",'I NILAI UN'!G162)</f>
        <v/>
      </c>
      <c r="I162" s="89" t="str">
        <f>IF('I NILAI UN'!H162="","",'I NILAI UN'!H162)</f>
        <v/>
      </c>
      <c r="J162" s="89">
        <f t="shared" si="21"/>
        <v>0</v>
      </c>
      <c r="K162" s="108" t="str">
        <f t="shared" si="23"/>
        <v/>
      </c>
      <c r="L162" s="108" t="str">
        <f t="shared" si="17"/>
        <v/>
      </c>
      <c r="M162" s="108" t="str">
        <f t="shared" si="18"/>
        <v/>
      </c>
      <c r="N162" s="108" t="str">
        <f t="shared" si="19"/>
        <v/>
      </c>
      <c r="O162" s="91" t="str">
        <f>Aa!K164</f>
        <v xml:space="preserve">  </v>
      </c>
      <c r="P162" s="91" t="str">
        <f>Ab!K165</f>
        <v xml:space="preserve">  </v>
      </c>
      <c r="Q162" s="91" t="str">
        <f>Ac!K165</f>
        <v xml:space="preserve">  </v>
      </c>
      <c r="R162" s="91" t="str">
        <f>Ad!K165</f>
        <v xml:space="preserve">  </v>
      </c>
      <c r="S162" s="91" t="str">
        <f>'A2'!K165</f>
        <v xml:space="preserve">  </v>
      </c>
      <c r="T162" s="91" t="str">
        <f>'A3'!K165</f>
        <v xml:space="preserve">  </v>
      </c>
      <c r="U162" s="91" t="str">
        <f>'A4'!K165</f>
        <v xml:space="preserve">  </v>
      </c>
      <c r="V162" s="91" t="str">
        <f>'A5'!K165</f>
        <v xml:space="preserve">  </v>
      </c>
      <c r="W162" s="91" t="str">
        <f>'A6'!K165</f>
        <v xml:space="preserve">  </v>
      </c>
      <c r="X162" s="91" t="str">
        <f>'A7'!K165</f>
        <v xml:space="preserve">  </v>
      </c>
      <c r="Y162" s="91" t="str">
        <f>'B1'!K165</f>
        <v xml:space="preserve">  </v>
      </c>
      <c r="Z162" s="91" t="str">
        <f>'B2'!K165</f>
        <v xml:space="preserve">  </v>
      </c>
      <c r="AA162" s="91" t="str">
        <f>'B3'!K165</f>
        <v xml:space="preserve">  </v>
      </c>
      <c r="AB162" s="91" t="str">
        <f>'C1'!K165</f>
        <v xml:space="preserve">  </v>
      </c>
      <c r="AC162" s="91" t="str">
        <f>'C2'!K165</f>
        <v xml:space="preserve">  </v>
      </c>
      <c r="AD162" s="91" t="str">
        <f>'C3'!K165</f>
        <v xml:space="preserve">  </v>
      </c>
      <c r="AE162" s="91" t="str">
        <f>'C4'!K165</f>
        <v xml:space="preserve">  </v>
      </c>
      <c r="AF162" s="101" t="str">
        <f t="shared" si="22"/>
        <v xml:space="preserve">  </v>
      </c>
      <c r="AG162" s="104" t="str">
        <f>IF('I NILAI SEKOLAH'!D161="","", 'I NILAI SEKOLAH'!D161)</f>
        <v/>
      </c>
      <c r="AH162" s="104" t="str">
        <f>IF('I NILAI SEKOLAH'!E161="","", 'I NILAI SEKOLAH'!E161)</f>
        <v/>
      </c>
      <c r="AI162" s="104" t="str">
        <f>IF('I NILAI SEKOLAH'!F161="","", 'I NILAI SEKOLAH'!F161)</f>
        <v/>
      </c>
      <c r="AJ162" s="104" t="str">
        <f>IF('I NILAI SEKOLAH'!G161="","", 'I NILAI SEKOLAH'!G161)</f>
        <v/>
      </c>
      <c r="AK162" s="104" t="str">
        <f>IF('I NILAI SEKOLAH'!H161="","", 'I NILAI SEKOLAH'!H161)</f>
        <v/>
      </c>
      <c r="AL162" s="104" t="str">
        <f>IF('I NILAI SEKOLAH'!I161="","", 'I NILAI SEKOLAH'!I161)</f>
        <v/>
      </c>
      <c r="AM162" s="104" t="str">
        <f>IF('I NILAI SEKOLAH'!J161="","", 'I NILAI SEKOLAH'!J161)</f>
        <v/>
      </c>
      <c r="AN162" s="104" t="str">
        <f>IF('I NILAI SEKOLAH'!K161="","", 'I NILAI SEKOLAH'!K161)</f>
        <v/>
      </c>
      <c r="AO162" s="104" t="str">
        <f>IF('I NILAI SEKOLAH'!L161="","", 'I NILAI SEKOLAH'!L161)</f>
        <v/>
      </c>
      <c r="AP162" s="104" t="str">
        <f>IF('I NILAI SEKOLAH'!M161="","", 'I NILAI SEKOLAH'!M161)</f>
        <v/>
      </c>
      <c r="AQ162" s="104" t="str">
        <f>IF('I NILAI SEKOLAH'!N161="","", 'I NILAI SEKOLAH'!N161)</f>
        <v/>
      </c>
      <c r="AR162" s="104" t="str">
        <f>IF('I NILAI SEKOLAH'!O161="","", 'I NILAI SEKOLAH'!O161)</f>
        <v/>
      </c>
      <c r="AS162" s="104" t="str">
        <f>IF('I NILAI SEKOLAH'!P161="","", 'I NILAI SEKOLAH'!P161)</f>
        <v/>
      </c>
      <c r="AT162" s="104" t="str">
        <f>IF('I NILAI SEKOLAH'!Q161="","", 'I NILAI SEKOLAH'!Q161)</f>
        <v/>
      </c>
      <c r="AU162" s="104" t="str">
        <f>IF('I NILAI SEKOLAH'!R161="","", 'I NILAI SEKOLAH'!R161)</f>
        <v/>
      </c>
      <c r="AV162" s="104" t="str">
        <f>IF('I NILAI SEKOLAH'!S161="","", 'I NILAI SEKOLAH'!S161)</f>
        <v/>
      </c>
      <c r="AW162" s="104" t="str">
        <f>IF('I NILAI SEKOLAH'!T161="","", 'I NILAI SEKOLAH'!T161)</f>
        <v/>
      </c>
      <c r="AX162" s="105" t="str">
        <f t="shared" si="20"/>
        <v xml:space="preserve">  </v>
      </c>
      <c r="AY162" s="66"/>
    </row>
    <row r="163" spans="1:51" ht="15.75" customHeight="1" x14ac:dyDescent="0.25">
      <c r="A163" s="90" t="str">
        <f>IF(BIODATA!A161="","", BIODATA!A161)</f>
        <v/>
      </c>
      <c r="B163" s="88" t="str">
        <f>IF(BIODATA!C161="","", BIODATA!C161)</f>
        <v/>
      </c>
      <c r="C163" s="88" t="str">
        <f>IF(BIODATA!D161="","", BIODATA!D161)</f>
        <v/>
      </c>
      <c r="D163" s="107" t="str">
        <f>IF(BIODATA!E161="","", BIODATA!E161)</f>
        <v/>
      </c>
      <c r="E163" s="88" t="str">
        <f>IF(BIODATA!H161="","", BIODATA!H161)</f>
        <v/>
      </c>
      <c r="F163" s="89" t="str">
        <f>IF('I NILAI UN'!E163="","",'I NILAI UN'!E163)</f>
        <v/>
      </c>
      <c r="G163" s="89" t="str">
        <f>IF('I NILAI UN'!F163="","",'I NILAI UN'!F163)</f>
        <v/>
      </c>
      <c r="H163" s="89" t="str">
        <f>IF('I NILAI UN'!G163="","",'I NILAI UN'!G163)</f>
        <v/>
      </c>
      <c r="I163" s="89" t="str">
        <f>IF('I NILAI UN'!H163="","",'I NILAI UN'!H163)</f>
        <v/>
      </c>
      <c r="J163" s="89">
        <f t="shared" si="21"/>
        <v>0</v>
      </c>
      <c r="K163" s="108" t="str">
        <f t="shared" si="23"/>
        <v/>
      </c>
      <c r="L163" s="108" t="str">
        <f t="shared" si="17"/>
        <v/>
      </c>
      <c r="M163" s="108" t="str">
        <f t="shared" si="18"/>
        <v/>
      </c>
      <c r="N163" s="108" t="str">
        <f t="shared" si="19"/>
        <v/>
      </c>
      <c r="O163" s="91" t="str">
        <f>Aa!K165</f>
        <v xml:space="preserve">  </v>
      </c>
      <c r="P163" s="91" t="str">
        <f>Ab!K166</f>
        <v xml:space="preserve">  </v>
      </c>
      <c r="Q163" s="91" t="str">
        <f>Ac!K166</f>
        <v xml:space="preserve">  </v>
      </c>
      <c r="R163" s="91" t="str">
        <f>Ad!K166</f>
        <v xml:space="preserve">  </v>
      </c>
      <c r="S163" s="91" t="str">
        <f>'A2'!K166</f>
        <v xml:space="preserve">  </v>
      </c>
      <c r="T163" s="91" t="str">
        <f>'A3'!K166</f>
        <v xml:space="preserve">  </v>
      </c>
      <c r="U163" s="91" t="str">
        <f>'A4'!K166</f>
        <v xml:space="preserve">  </v>
      </c>
      <c r="V163" s="91" t="str">
        <f>'A5'!K166</f>
        <v xml:space="preserve">  </v>
      </c>
      <c r="W163" s="91" t="str">
        <f>'A6'!K166</f>
        <v xml:space="preserve">  </v>
      </c>
      <c r="X163" s="91" t="str">
        <f>'A7'!K166</f>
        <v xml:space="preserve">  </v>
      </c>
      <c r="Y163" s="91" t="str">
        <f>'B1'!K166</f>
        <v xml:space="preserve">  </v>
      </c>
      <c r="Z163" s="91" t="str">
        <f>'B2'!K166</f>
        <v xml:space="preserve">  </v>
      </c>
      <c r="AA163" s="91" t="str">
        <f>'B3'!K166</f>
        <v xml:space="preserve">  </v>
      </c>
      <c r="AB163" s="91" t="str">
        <f>'C1'!K166</f>
        <v xml:space="preserve">  </v>
      </c>
      <c r="AC163" s="91" t="str">
        <f>'C2'!K166</f>
        <v xml:space="preserve">  </v>
      </c>
      <c r="AD163" s="91" t="str">
        <f>'C3'!K166</f>
        <v xml:space="preserve">  </v>
      </c>
      <c r="AE163" s="91" t="str">
        <f>'C4'!K166</f>
        <v xml:space="preserve">  </v>
      </c>
      <c r="AF163" s="101" t="str">
        <f t="shared" si="22"/>
        <v xml:space="preserve">  </v>
      </c>
      <c r="AG163" s="104" t="str">
        <f>IF('I NILAI SEKOLAH'!D162="","", 'I NILAI SEKOLAH'!D162)</f>
        <v/>
      </c>
      <c r="AH163" s="104" t="str">
        <f>IF('I NILAI SEKOLAH'!E162="","", 'I NILAI SEKOLAH'!E162)</f>
        <v/>
      </c>
      <c r="AI163" s="104" t="str">
        <f>IF('I NILAI SEKOLAH'!F162="","", 'I NILAI SEKOLAH'!F162)</f>
        <v/>
      </c>
      <c r="AJ163" s="104" t="str">
        <f>IF('I NILAI SEKOLAH'!G162="","", 'I NILAI SEKOLAH'!G162)</f>
        <v/>
      </c>
      <c r="AK163" s="104" t="str">
        <f>IF('I NILAI SEKOLAH'!H162="","", 'I NILAI SEKOLAH'!H162)</f>
        <v/>
      </c>
      <c r="AL163" s="104" t="str">
        <f>IF('I NILAI SEKOLAH'!I162="","", 'I NILAI SEKOLAH'!I162)</f>
        <v/>
      </c>
      <c r="AM163" s="104" t="str">
        <f>IF('I NILAI SEKOLAH'!J162="","", 'I NILAI SEKOLAH'!J162)</f>
        <v/>
      </c>
      <c r="AN163" s="104" t="str">
        <f>IF('I NILAI SEKOLAH'!K162="","", 'I NILAI SEKOLAH'!K162)</f>
        <v/>
      </c>
      <c r="AO163" s="104" t="str">
        <f>IF('I NILAI SEKOLAH'!L162="","", 'I NILAI SEKOLAH'!L162)</f>
        <v/>
      </c>
      <c r="AP163" s="104" t="str">
        <f>IF('I NILAI SEKOLAH'!M162="","", 'I NILAI SEKOLAH'!M162)</f>
        <v/>
      </c>
      <c r="AQ163" s="104" t="str">
        <f>IF('I NILAI SEKOLAH'!N162="","", 'I NILAI SEKOLAH'!N162)</f>
        <v/>
      </c>
      <c r="AR163" s="104" t="str">
        <f>IF('I NILAI SEKOLAH'!O162="","", 'I NILAI SEKOLAH'!O162)</f>
        <v/>
      </c>
      <c r="AS163" s="104" t="str">
        <f>IF('I NILAI SEKOLAH'!P162="","", 'I NILAI SEKOLAH'!P162)</f>
        <v/>
      </c>
      <c r="AT163" s="104" t="str">
        <f>IF('I NILAI SEKOLAH'!Q162="","", 'I NILAI SEKOLAH'!Q162)</f>
        <v/>
      </c>
      <c r="AU163" s="104" t="str">
        <f>IF('I NILAI SEKOLAH'!R162="","", 'I NILAI SEKOLAH'!R162)</f>
        <v/>
      </c>
      <c r="AV163" s="104" t="str">
        <f>IF('I NILAI SEKOLAH'!S162="","", 'I NILAI SEKOLAH'!S162)</f>
        <v/>
      </c>
      <c r="AW163" s="104" t="str">
        <f>IF('I NILAI SEKOLAH'!T162="","", 'I NILAI SEKOLAH'!T162)</f>
        <v/>
      </c>
      <c r="AX163" s="105" t="str">
        <f t="shared" si="20"/>
        <v xml:space="preserve">  </v>
      </c>
      <c r="AY163" s="66"/>
    </row>
    <row r="164" spans="1:51" ht="15.75" customHeight="1" x14ac:dyDescent="0.25">
      <c r="A164" s="90" t="str">
        <f>IF(BIODATA!A162="","", BIODATA!A162)</f>
        <v/>
      </c>
      <c r="B164" s="88" t="str">
        <f>IF(BIODATA!C162="","", BIODATA!C162)</f>
        <v/>
      </c>
      <c r="C164" s="88" t="str">
        <f>IF(BIODATA!D162="","", BIODATA!D162)</f>
        <v/>
      </c>
      <c r="D164" s="107" t="str">
        <f>IF(BIODATA!E162="","", BIODATA!E162)</f>
        <v/>
      </c>
      <c r="E164" s="88" t="str">
        <f>IF(BIODATA!H162="","", BIODATA!H162)</f>
        <v/>
      </c>
      <c r="F164" s="89" t="str">
        <f>IF('I NILAI UN'!E164="","",'I NILAI UN'!E164)</f>
        <v/>
      </c>
      <c r="G164" s="89" t="str">
        <f>IF('I NILAI UN'!F164="","",'I NILAI UN'!F164)</f>
        <v/>
      </c>
      <c r="H164" s="89" t="str">
        <f>IF('I NILAI UN'!G164="","",'I NILAI UN'!G164)</f>
        <v/>
      </c>
      <c r="I164" s="89" t="str">
        <f>IF('I NILAI UN'!H164="","",'I NILAI UN'!H164)</f>
        <v/>
      </c>
      <c r="J164" s="89">
        <f t="shared" si="21"/>
        <v>0</v>
      </c>
      <c r="K164" s="108" t="str">
        <f t="shared" si="23"/>
        <v/>
      </c>
      <c r="L164" s="108" t="str">
        <f t="shared" si="17"/>
        <v/>
      </c>
      <c r="M164" s="108" t="str">
        <f t="shared" si="18"/>
        <v/>
      </c>
      <c r="N164" s="108" t="str">
        <f t="shared" si="19"/>
        <v/>
      </c>
      <c r="O164" s="91" t="str">
        <f>Aa!K166</f>
        <v xml:space="preserve">  </v>
      </c>
      <c r="P164" s="91" t="str">
        <f>Ab!K167</f>
        <v xml:space="preserve">  </v>
      </c>
      <c r="Q164" s="91" t="str">
        <f>Ac!K167</f>
        <v xml:space="preserve">  </v>
      </c>
      <c r="R164" s="91" t="str">
        <f>Ad!K167</f>
        <v xml:space="preserve">  </v>
      </c>
      <c r="S164" s="91" t="str">
        <f>'A2'!K167</f>
        <v xml:space="preserve">  </v>
      </c>
      <c r="T164" s="91" t="str">
        <f>'A3'!K167</f>
        <v xml:space="preserve">  </v>
      </c>
      <c r="U164" s="91" t="str">
        <f>'A4'!K167</f>
        <v xml:space="preserve">  </v>
      </c>
      <c r="V164" s="91" t="str">
        <f>'A5'!K167</f>
        <v xml:space="preserve">  </v>
      </c>
      <c r="W164" s="91" t="str">
        <f>'A6'!K167</f>
        <v xml:space="preserve">  </v>
      </c>
      <c r="X164" s="91" t="str">
        <f>'A7'!K167</f>
        <v xml:space="preserve">  </v>
      </c>
      <c r="Y164" s="91" t="str">
        <f>'B1'!K167</f>
        <v xml:space="preserve">  </v>
      </c>
      <c r="Z164" s="91" t="str">
        <f>'B2'!K167</f>
        <v xml:space="preserve">  </v>
      </c>
      <c r="AA164" s="91" t="str">
        <f>'B3'!K167</f>
        <v xml:space="preserve">  </v>
      </c>
      <c r="AB164" s="91" t="str">
        <f>'C1'!K167</f>
        <v xml:space="preserve">  </v>
      </c>
      <c r="AC164" s="91" t="str">
        <f>'C2'!K167</f>
        <v xml:space="preserve">  </v>
      </c>
      <c r="AD164" s="91" t="str">
        <f>'C3'!K167</f>
        <v xml:space="preserve">  </v>
      </c>
      <c r="AE164" s="91" t="str">
        <f>'C4'!K167</f>
        <v xml:space="preserve">  </v>
      </c>
      <c r="AF164" s="101" t="str">
        <f t="shared" si="22"/>
        <v xml:space="preserve">  </v>
      </c>
      <c r="AG164" s="104" t="str">
        <f>IF('I NILAI SEKOLAH'!D163="","", 'I NILAI SEKOLAH'!D163)</f>
        <v/>
      </c>
      <c r="AH164" s="104" t="str">
        <f>IF('I NILAI SEKOLAH'!E163="","", 'I NILAI SEKOLAH'!E163)</f>
        <v/>
      </c>
      <c r="AI164" s="104" t="str">
        <f>IF('I NILAI SEKOLAH'!F163="","", 'I NILAI SEKOLAH'!F163)</f>
        <v/>
      </c>
      <c r="AJ164" s="104" t="str">
        <f>IF('I NILAI SEKOLAH'!G163="","", 'I NILAI SEKOLAH'!G163)</f>
        <v/>
      </c>
      <c r="AK164" s="104" t="str">
        <f>IF('I NILAI SEKOLAH'!H163="","", 'I NILAI SEKOLAH'!H163)</f>
        <v/>
      </c>
      <c r="AL164" s="104" t="str">
        <f>IF('I NILAI SEKOLAH'!I163="","", 'I NILAI SEKOLAH'!I163)</f>
        <v/>
      </c>
      <c r="AM164" s="104" t="str">
        <f>IF('I NILAI SEKOLAH'!J163="","", 'I NILAI SEKOLAH'!J163)</f>
        <v/>
      </c>
      <c r="AN164" s="104" t="str">
        <f>IF('I NILAI SEKOLAH'!K163="","", 'I NILAI SEKOLAH'!K163)</f>
        <v/>
      </c>
      <c r="AO164" s="104" t="str">
        <f>IF('I NILAI SEKOLAH'!L163="","", 'I NILAI SEKOLAH'!L163)</f>
        <v/>
      </c>
      <c r="AP164" s="104" t="str">
        <f>IF('I NILAI SEKOLAH'!M163="","", 'I NILAI SEKOLAH'!M163)</f>
        <v/>
      </c>
      <c r="AQ164" s="104" t="str">
        <f>IF('I NILAI SEKOLAH'!N163="","", 'I NILAI SEKOLAH'!N163)</f>
        <v/>
      </c>
      <c r="AR164" s="104" t="str">
        <f>IF('I NILAI SEKOLAH'!O163="","", 'I NILAI SEKOLAH'!O163)</f>
        <v/>
      </c>
      <c r="AS164" s="104" t="str">
        <f>IF('I NILAI SEKOLAH'!P163="","", 'I NILAI SEKOLAH'!P163)</f>
        <v/>
      </c>
      <c r="AT164" s="104" t="str">
        <f>IF('I NILAI SEKOLAH'!Q163="","", 'I NILAI SEKOLAH'!Q163)</f>
        <v/>
      </c>
      <c r="AU164" s="104" t="str">
        <f>IF('I NILAI SEKOLAH'!R163="","", 'I NILAI SEKOLAH'!R163)</f>
        <v/>
      </c>
      <c r="AV164" s="104" t="str">
        <f>IF('I NILAI SEKOLAH'!S163="","", 'I NILAI SEKOLAH'!S163)</f>
        <v/>
      </c>
      <c r="AW164" s="104" t="str">
        <f>IF('I NILAI SEKOLAH'!T163="","", 'I NILAI SEKOLAH'!T163)</f>
        <v/>
      </c>
      <c r="AX164" s="105" t="str">
        <f t="shared" si="20"/>
        <v xml:space="preserve">  </v>
      </c>
      <c r="AY164" s="66"/>
    </row>
    <row r="165" spans="1:51" ht="15.75" customHeight="1" x14ac:dyDescent="0.25">
      <c r="A165" s="90" t="str">
        <f>IF(BIODATA!A163="","", BIODATA!A163)</f>
        <v/>
      </c>
      <c r="B165" s="88" t="str">
        <f>IF(BIODATA!C163="","", BIODATA!C163)</f>
        <v/>
      </c>
      <c r="C165" s="88" t="str">
        <f>IF(BIODATA!D163="","", BIODATA!D163)</f>
        <v/>
      </c>
      <c r="D165" s="107" t="str">
        <f>IF(BIODATA!E163="","", BIODATA!E163)</f>
        <v/>
      </c>
      <c r="E165" s="88" t="str">
        <f>IF(BIODATA!H163="","", BIODATA!H163)</f>
        <v/>
      </c>
      <c r="F165" s="89" t="str">
        <f>IF('I NILAI UN'!E165="","",'I NILAI UN'!E165)</f>
        <v/>
      </c>
      <c r="G165" s="89" t="str">
        <f>IF('I NILAI UN'!F165="","",'I NILAI UN'!F165)</f>
        <v/>
      </c>
      <c r="H165" s="89" t="str">
        <f>IF('I NILAI UN'!G165="","",'I NILAI UN'!G165)</f>
        <v/>
      </c>
      <c r="I165" s="89" t="str">
        <f>IF('I NILAI UN'!H165="","",'I NILAI UN'!H165)</f>
        <v/>
      </c>
      <c r="J165" s="89">
        <f t="shared" si="21"/>
        <v>0</v>
      </c>
      <c r="K165" s="108" t="str">
        <f t="shared" si="23"/>
        <v/>
      </c>
      <c r="L165" s="108" t="str">
        <f t="shared" si="17"/>
        <v/>
      </c>
      <c r="M165" s="108" t="str">
        <f t="shared" si="18"/>
        <v/>
      </c>
      <c r="N165" s="108" t="str">
        <f t="shared" si="19"/>
        <v/>
      </c>
      <c r="O165" s="91" t="str">
        <f>Aa!K167</f>
        <v xml:space="preserve">  </v>
      </c>
      <c r="P165" s="91" t="str">
        <f>Ab!K168</f>
        <v xml:space="preserve">  </v>
      </c>
      <c r="Q165" s="91" t="str">
        <f>Ac!K168</f>
        <v xml:space="preserve">  </v>
      </c>
      <c r="R165" s="91" t="str">
        <f>Ad!K168</f>
        <v xml:space="preserve">  </v>
      </c>
      <c r="S165" s="91" t="str">
        <f>'A2'!K168</f>
        <v xml:space="preserve">  </v>
      </c>
      <c r="T165" s="91" t="str">
        <f>'A3'!K168</f>
        <v xml:space="preserve">  </v>
      </c>
      <c r="U165" s="91" t="str">
        <f>'A4'!K168</f>
        <v xml:space="preserve">  </v>
      </c>
      <c r="V165" s="91" t="str">
        <f>'A5'!K168</f>
        <v xml:space="preserve">  </v>
      </c>
      <c r="W165" s="91" t="str">
        <f>'A6'!K168</f>
        <v xml:space="preserve">  </v>
      </c>
      <c r="X165" s="91" t="str">
        <f>'A7'!K168</f>
        <v xml:space="preserve">  </v>
      </c>
      <c r="Y165" s="91" t="str">
        <f>'B1'!K168</f>
        <v xml:space="preserve">  </v>
      </c>
      <c r="Z165" s="91" t="str">
        <f>'B2'!K168</f>
        <v xml:space="preserve">  </v>
      </c>
      <c r="AA165" s="91" t="str">
        <f>'B3'!K168</f>
        <v xml:space="preserve">  </v>
      </c>
      <c r="AB165" s="91" t="str">
        <f>'C1'!K168</f>
        <v xml:space="preserve">  </v>
      </c>
      <c r="AC165" s="91" t="str">
        <f>'C2'!K168</f>
        <v xml:space="preserve">  </v>
      </c>
      <c r="AD165" s="91" t="str">
        <f>'C3'!K168</f>
        <v xml:space="preserve">  </v>
      </c>
      <c r="AE165" s="91" t="str">
        <f>'C4'!K168</f>
        <v xml:space="preserve">  </v>
      </c>
      <c r="AF165" s="101" t="str">
        <f t="shared" si="22"/>
        <v xml:space="preserve">  </v>
      </c>
      <c r="AG165" s="104" t="str">
        <f>IF('I NILAI SEKOLAH'!D164="","", 'I NILAI SEKOLAH'!D164)</f>
        <v/>
      </c>
      <c r="AH165" s="104" t="str">
        <f>IF('I NILAI SEKOLAH'!E164="","", 'I NILAI SEKOLAH'!E164)</f>
        <v/>
      </c>
      <c r="AI165" s="104" t="str">
        <f>IF('I NILAI SEKOLAH'!F164="","", 'I NILAI SEKOLAH'!F164)</f>
        <v/>
      </c>
      <c r="AJ165" s="104" t="str">
        <f>IF('I NILAI SEKOLAH'!G164="","", 'I NILAI SEKOLAH'!G164)</f>
        <v/>
      </c>
      <c r="AK165" s="104" t="str">
        <f>IF('I NILAI SEKOLAH'!H164="","", 'I NILAI SEKOLAH'!H164)</f>
        <v/>
      </c>
      <c r="AL165" s="104" t="str">
        <f>IF('I NILAI SEKOLAH'!I164="","", 'I NILAI SEKOLAH'!I164)</f>
        <v/>
      </c>
      <c r="AM165" s="104" t="str">
        <f>IF('I NILAI SEKOLAH'!J164="","", 'I NILAI SEKOLAH'!J164)</f>
        <v/>
      </c>
      <c r="AN165" s="104" t="str">
        <f>IF('I NILAI SEKOLAH'!K164="","", 'I NILAI SEKOLAH'!K164)</f>
        <v/>
      </c>
      <c r="AO165" s="104" t="str">
        <f>IF('I NILAI SEKOLAH'!L164="","", 'I NILAI SEKOLAH'!L164)</f>
        <v/>
      </c>
      <c r="AP165" s="104" t="str">
        <f>IF('I NILAI SEKOLAH'!M164="","", 'I NILAI SEKOLAH'!M164)</f>
        <v/>
      </c>
      <c r="AQ165" s="104" t="str">
        <f>IF('I NILAI SEKOLAH'!N164="","", 'I NILAI SEKOLAH'!N164)</f>
        <v/>
      </c>
      <c r="AR165" s="104" t="str">
        <f>IF('I NILAI SEKOLAH'!O164="","", 'I NILAI SEKOLAH'!O164)</f>
        <v/>
      </c>
      <c r="AS165" s="104" t="str">
        <f>IF('I NILAI SEKOLAH'!P164="","", 'I NILAI SEKOLAH'!P164)</f>
        <v/>
      </c>
      <c r="AT165" s="104" t="str">
        <f>IF('I NILAI SEKOLAH'!Q164="","", 'I NILAI SEKOLAH'!Q164)</f>
        <v/>
      </c>
      <c r="AU165" s="104" t="str">
        <f>IF('I NILAI SEKOLAH'!R164="","", 'I NILAI SEKOLAH'!R164)</f>
        <v/>
      </c>
      <c r="AV165" s="104" t="str">
        <f>IF('I NILAI SEKOLAH'!S164="","", 'I NILAI SEKOLAH'!S164)</f>
        <v/>
      </c>
      <c r="AW165" s="104" t="str">
        <f>IF('I NILAI SEKOLAH'!T164="","", 'I NILAI SEKOLAH'!T164)</f>
        <v/>
      </c>
      <c r="AX165" s="105" t="str">
        <f t="shared" si="20"/>
        <v xml:space="preserve">  </v>
      </c>
      <c r="AY165" s="66"/>
    </row>
    <row r="166" spans="1:51" ht="15.75" customHeight="1" x14ac:dyDescent="0.25">
      <c r="A166" s="90" t="str">
        <f>IF(BIODATA!A164="","", BIODATA!A164)</f>
        <v/>
      </c>
      <c r="B166" s="88" t="str">
        <f>IF(BIODATA!C164="","", BIODATA!C164)</f>
        <v/>
      </c>
      <c r="C166" s="88" t="str">
        <f>IF(BIODATA!D164="","", BIODATA!D164)</f>
        <v/>
      </c>
      <c r="D166" s="107" t="str">
        <f>IF(BIODATA!E164="","", BIODATA!E164)</f>
        <v/>
      </c>
      <c r="E166" s="88" t="str">
        <f>IF(BIODATA!H164="","", BIODATA!H164)</f>
        <v/>
      </c>
      <c r="F166" s="89" t="str">
        <f>IF('I NILAI UN'!E166="","",'I NILAI UN'!E166)</f>
        <v/>
      </c>
      <c r="G166" s="89" t="str">
        <f>IF('I NILAI UN'!F166="","",'I NILAI UN'!F166)</f>
        <v/>
      </c>
      <c r="H166" s="89" t="str">
        <f>IF('I NILAI UN'!G166="","",'I NILAI UN'!G166)</f>
        <v/>
      </c>
      <c r="I166" s="89" t="str">
        <f>IF('I NILAI UN'!H166="","",'I NILAI UN'!H166)</f>
        <v/>
      </c>
      <c r="J166" s="89">
        <f t="shared" si="21"/>
        <v>0</v>
      </c>
      <c r="K166" s="108" t="str">
        <f t="shared" si="23"/>
        <v/>
      </c>
      <c r="L166" s="108" t="str">
        <f t="shared" si="17"/>
        <v/>
      </c>
      <c r="M166" s="108" t="str">
        <f t="shared" si="18"/>
        <v/>
      </c>
      <c r="N166" s="108" t="str">
        <f t="shared" si="19"/>
        <v/>
      </c>
      <c r="O166" s="91" t="str">
        <f>Aa!K168</f>
        <v xml:space="preserve">  </v>
      </c>
      <c r="P166" s="91" t="str">
        <f>Ab!K169</f>
        <v xml:space="preserve">  </v>
      </c>
      <c r="Q166" s="91" t="str">
        <f>Ac!K169</f>
        <v xml:space="preserve">  </v>
      </c>
      <c r="R166" s="91" t="str">
        <f>Ad!K169</f>
        <v xml:space="preserve">  </v>
      </c>
      <c r="S166" s="91" t="str">
        <f>'A2'!K169</f>
        <v xml:space="preserve">  </v>
      </c>
      <c r="T166" s="91" t="str">
        <f>'A3'!K169</f>
        <v xml:space="preserve">  </v>
      </c>
      <c r="U166" s="91" t="str">
        <f>'A4'!K169</f>
        <v xml:space="preserve">  </v>
      </c>
      <c r="V166" s="91" t="str">
        <f>'A5'!K169</f>
        <v xml:space="preserve">  </v>
      </c>
      <c r="W166" s="91" t="str">
        <f>'A6'!K169</f>
        <v xml:space="preserve">  </v>
      </c>
      <c r="X166" s="91" t="str">
        <f>'A7'!K169</f>
        <v xml:space="preserve">  </v>
      </c>
      <c r="Y166" s="91" t="str">
        <f>'B1'!K169</f>
        <v xml:space="preserve">  </v>
      </c>
      <c r="Z166" s="91" t="str">
        <f>'B2'!K169</f>
        <v xml:space="preserve">  </v>
      </c>
      <c r="AA166" s="91" t="str">
        <f>'B3'!K169</f>
        <v xml:space="preserve">  </v>
      </c>
      <c r="AB166" s="91" t="str">
        <f>'C1'!K169</f>
        <v xml:space="preserve">  </v>
      </c>
      <c r="AC166" s="91" t="str">
        <f>'C2'!K169</f>
        <v xml:space="preserve">  </v>
      </c>
      <c r="AD166" s="91" t="str">
        <f>'C3'!K169</f>
        <v xml:space="preserve">  </v>
      </c>
      <c r="AE166" s="91" t="str">
        <f>'C4'!K169</f>
        <v xml:space="preserve">  </v>
      </c>
      <c r="AF166" s="101" t="str">
        <f t="shared" si="22"/>
        <v xml:space="preserve">  </v>
      </c>
      <c r="AG166" s="104" t="str">
        <f>IF('I NILAI SEKOLAH'!D165="","", 'I NILAI SEKOLAH'!D165)</f>
        <v/>
      </c>
      <c r="AH166" s="104" t="str">
        <f>IF('I NILAI SEKOLAH'!E165="","", 'I NILAI SEKOLAH'!E165)</f>
        <v/>
      </c>
      <c r="AI166" s="104" t="str">
        <f>IF('I NILAI SEKOLAH'!F165="","", 'I NILAI SEKOLAH'!F165)</f>
        <v/>
      </c>
      <c r="AJ166" s="104" t="str">
        <f>IF('I NILAI SEKOLAH'!G165="","", 'I NILAI SEKOLAH'!G165)</f>
        <v/>
      </c>
      <c r="AK166" s="104" t="str">
        <f>IF('I NILAI SEKOLAH'!H165="","", 'I NILAI SEKOLAH'!H165)</f>
        <v/>
      </c>
      <c r="AL166" s="104" t="str">
        <f>IF('I NILAI SEKOLAH'!I165="","", 'I NILAI SEKOLAH'!I165)</f>
        <v/>
      </c>
      <c r="AM166" s="104" t="str">
        <f>IF('I NILAI SEKOLAH'!J165="","", 'I NILAI SEKOLAH'!J165)</f>
        <v/>
      </c>
      <c r="AN166" s="104" t="str">
        <f>IF('I NILAI SEKOLAH'!K165="","", 'I NILAI SEKOLAH'!K165)</f>
        <v/>
      </c>
      <c r="AO166" s="104" t="str">
        <f>IF('I NILAI SEKOLAH'!L165="","", 'I NILAI SEKOLAH'!L165)</f>
        <v/>
      </c>
      <c r="AP166" s="104" t="str">
        <f>IF('I NILAI SEKOLAH'!M165="","", 'I NILAI SEKOLAH'!M165)</f>
        <v/>
      </c>
      <c r="AQ166" s="104" t="str">
        <f>IF('I NILAI SEKOLAH'!N165="","", 'I NILAI SEKOLAH'!N165)</f>
        <v/>
      </c>
      <c r="AR166" s="104" t="str">
        <f>IF('I NILAI SEKOLAH'!O165="","", 'I NILAI SEKOLAH'!O165)</f>
        <v/>
      </c>
      <c r="AS166" s="104" t="str">
        <f>IF('I NILAI SEKOLAH'!P165="","", 'I NILAI SEKOLAH'!P165)</f>
        <v/>
      </c>
      <c r="AT166" s="104" t="str">
        <f>IF('I NILAI SEKOLAH'!Q165="","", 'I NILAI SEKOLAH'!Q165)</f>
        <v/>
      </c>
      <c r="AU166" s="104" t="str">
        <f>IF('I NILAI SEKOLAH'!R165="","", 'I NILAI SEKOLAH'!R165)</f>
        <v/>
      </c>
      <c r="AV166" s="104" t="str">
        <f>IF('I NILAI SEKOLAH'!S165="","", 'I NILAI SEKOLAH'!S165)</f>
        <v/>
      </c>
      <c r="AW166" s="104" t="str">
        <f>IF('I NILAI SEKOLAH'!T165="","", 'I NILAI SEKOLAH'!T165)</f>
        <v/>
      </c>
      <c r="AX166" s="105" t="str">
        <f t="shared" si="20"/>
        <v xml:space="preserve">  </v>
      </c>
      <c r="AY166" s="66"/>
    </row>
    <row r="167" spans="1:51" ht="15.75" customHeight="1" x14ac:dyDescent="0.25">
      <c r="A167" s="90" t="str">
        <f>IF(BIODATA!A165="","", BIODATA!A165)</f>
        <v/>
      </c>
      <c r="B167" s="88" t="str">
        <f>IF(BIODATA!C165="","", BIODATA!C165)</f>
        <v/>
      </c>
      <c r="C167" s="88" t="str">
        <f>IF(BIODATA!D165="","", BIODATA!D165)</f>
        <v/>
      </c>
      <c r="D167" s="107" t="str">
        <f>IF(BIODATA!E165="","", BIODATA!E165)</f>
        <v/>
      </c>
      <c r="E167" s="88" t="str">
        <f>IF(BIODATA!H165="","", BIODATA!H165)</f>
        <v/>
      </c>
      <c r="F167" s="89" t="str">
        <f>IF('I NILAI UN'!E167="","",'I NILAI UN'!E167)</f>
        <v/>
      </c>
      <c r="G167" s="89" t="str">
        <f>IF('I NILAI UN'!F167="","",'I NILAI UN'!F167)</f>
        <v/>
      </c>
      <c r="H167" s="89" t="str">
        <f>IF('I NILAI UN'!G167="","",'I NILAI UN'!G167)</f>
        <v/>
      </c>
      <c r="I167" s="89" t="str">
        <f>IF('I NILAI UN'!H167="","",'I NILAI UN'!H167)</f>
        <v/>
      </c>
      <c r="J167" s="89">
        <f t="shared" si="21"/>
        <v>0</v>
      </c>
      <c r="K167" s="108" t="str">
        <f t="shared" si="23"/>
        <v/>
      </c>
      <c r="L167" s="108" t="str">
        <f t="shared" si="17"/>
        <v/>
      </c>
      <c r="M167" s="108" t="str">
        <f t="shared" si="18"/>
        <v/>
      </c>
      <c r="N167" s="108" t="str">
        <f t="shared" si="19"/>
        <v/>
      </c>
      <c r="O167" s="91" t="str">
        <f>Aa!K169</f>
        <v xml:space="preserve">  </v>
      </c>
      <c r="P167" s="91" t="str">
        <f>Ab!K170</f>
        <v xml:space="preserve">  </v>
      </c>
      <c r="Q167" s="91" t="str">
        <f>Ac!K170</f>
        <v xml:space="preserve">  </v>
      </c>
      <c r="R167" s="91" t="str">
        <f>Ad!K170</f>
        <v xml:space="preserve">  </v>
      </c>
      <c r="S167" s="91" t="str">
        <f>'A2'!K170</f>
        <v xml:space="preserve">  </v>
      </c>
      <c r="T167" s="91" t="str">
        <f>'A3'!K170</f>
        <v xml:space="preserve">  </v>
      </c>
      <c r="U167" s="91" t="str">
        <f>'A4'!K170</f>
        <v xml:space="preserve">  </v>
      </c>
      <c r="V167" s="91" t="str">
        <f>'A5'!K170</f>
        <v xml:space="preserve">  </v>
      </c>
      <c r="W167" s="91" t="str">
        <f>'A6'!K170</f>
        <v xml:space="preserve">  </v>
      </c>
      <c r="X167" s="91" t="str">
        <f>'A7'!K170</f>
        <v xml:space="preserve">  </v>
      </c>
      <c r="Y167" s="91" t="str">
        <f>'B1'!K170</f>
        <v xml:space="preserve">  </v>
      </c>
      <c r="Z167" s="91" t="str">
        <f>'B2'!K170</f>
        <v xml:space="preserve">  </v>
      </c>
      <c r="AA167" s="91" t="str">
        <f>'B3'!K170</f>
        <v xml:space="preserve">  </v>
      </c>
      <c r="AB167" s="91" t="str">
        <f>'C1'!K170</f>
        <v xml:space="preserve">  </v>
      </c>
      <c r="AC167" s="91" t="str">
        <f>'C2'!K170</f>
        <v xml:space="preserve">  </v>
      </c>
      <c r="AD167" s="91" t="str">
        <f>'C3'!K170</f>
        <v xml:space="preserve">  </v>
      </c>
      <c r="AE167" s="91" t="str">
        <f>'C4'!K170</f>
        <v xml:space="preserve">  </v>
      </c>
      <c r="AF167" s="101" t="str">
        <f t="shared" si="22"/>
        <v xml:space="preserve">  </v>
      </c>
      <c r="AG167" s="104" t="str">
        <f>IF('I NILAI SEKOLAH'!D166="","", 'I NILAI SEKOLAH'!D166)</f>
        <v/>
      </c>
      <c r="AH167" s="104" t="str">
        <f>IF('I NILAI SEKOLAH'!E166="","", 'I NILAI SEKOLAH'!E166)</f>
        <v/>
      </c>
      <c r="AI167" s="104" t="str">
        <f>IF('I NILAI SEKOLAH'!F166="","", 'I NILAI SEKOLAH'!F166)</f>
        <v/>
      </c>
      <c r="AJ167" s="104" t="str">
        <f>IF('I NILAI SEKOLAH'!G166="","", 'I NILAI SEKOLAH'!G166)</f>
        <v/>
      </c>
      <c r="AK167" s="104" t="str">
        <f>IF('I NILAI SEKOLAH'!H166="","", 'I NILAI SEKOLAH'!H166)</f>
        <v/>
      </c>
      <c r="AL167" s="104" t="str">
        <f>IF('I NILAI SEKOLAH'!I166="","", 'I NILAI SEKOLAH'!I166)</f>
        <v/>
      </c>
      <c r="AM167" s="104" t="str">
        <f>IF('I NILAI SEKOLAH'!J166="","", 'I NILAI SEKOLAH'!J166)</f>
        <v/>
      </c>
      <c r="AN167" s="104" t="str">
        <f>IF('I NILAI SEKOLAH'!K166="","", 'I NILAI SEKOLAH'!K166)</f>
        <v/>
      </c>
      <c r="AO167" s="104" t="str">
        <f>IF('I NILAI SEKOLAH'!L166="","", 'I NILAI SEKOLAH'!L166)</f>
        <v/>
      </c>
      <c r="AP167" s="104" t="str">
        <f>IF('I NILAI SEKOLAH'!M166="","", 'I NILAI SEKOLAH'!M166)</f>
        <v/>
      </c>
      <c r="AQ167" s="104" t="str">
        <f>IF('I NILAI SEKOLAH'!N166="","", 'I NILAI SEKOLAH'!N166)</f>
        <v/>
      </c>
      <c r="AR167" s="104" t="str">
        <f>IF('I NILAI SEKOLAH'!O166="","", 'I NILAI SEKOLAH'!O166)</f>
        <v/>
      </c>
      <c r="AS167" s="104" t="str">
        <f>IF('I NILAI SEKOLAH'!P166="","", 'I NILAI SEKOLAH'!P166)</f>
        <v/>
      </c>
      <c r="AT167" s="104" t="str">
        <f>IF('I NILAI SEKOLAH'!Q166="","", 'I NILAI SEKOLAH'!Q166)</f>
        <v/>
      </c>
      <c r="AU167" s="104" t="str">
        <f>IF('I NILAI SEKOLAH'!R166="","", 'I NILAI SEKOLAH'!R166)</f>
        <v/>
      </c>
      <c r="AV167" s="104" t="str">
        <f>IF('I NILAI SEKOLAH'!S166="","", 'I NILAI SEKOLAH'!S166)</f>
        <v/>
      </c>
      <c r="AW167" s="104" t="str">
        <f>IF('I NILAI SEKOLAH'!T166="","", 'I NILAI SEKOLAH'!T166)</f>
        <v/>
      </c>
      <c r="AX167" s="105" t="str">
        <f t="shared" si="20"/>
        <v xml:space="preserve">  </v>
      </c>
      <c r="AY167" s="66"/>
    </row>
    <row r="168" spans="1:51" ht="15.75" customHeight="1" x14ac:dyDescent="0.25">
      <c r="A168" s="90" t="str">
        <f>IF(BIODATA!A166="","", BIODATA!A166)</f>
        <v/>
      </c>
      <c r="B168" s="88" t="str">
        <f>IF(BIODATA!C166="","", BIODATA!C166)</f>
        <v/>
      </c>
      <c r="C168" s="88" t="str">
        <f>IF(BIODATA!D166="","", BIODATA!D166)</f>
        <v/>
      </c>
      <c r="D168" s="107" t="str">
        <f>IF(BIODATA!E166="","", BIODATA!E166)</f>
        <v/>
      </c>
      <c r="E168" s="88" t="str">
        <f>IF(BIODATA!H166="","", BIODATA!H166)</f>
        <v/>
      </c>
      <c r="F168" s="89" t="str">
        <f>IF('I NILAI UN'!E168="","",'I NILAI UN'!E168)</f>
        <v/>
      </c>
      <c r="G168" s="89" t="str">
        <f>IF('I NILAI UN'!F168="","",'I NILAI UN'!F168)</f>
        <v/>
      </c>
      <c r="H168" s="89" t="str">
        <f>IF('I NILAI UN'!G168="","",'I NILAI UN'!G168)</f>
        <v/>
      </c>
      <c r="I168" s="89" t="str">
        <f>IF('I NILAI UN'!H168="","",'I NILAI UN'!H168)</f>
        <v/>
      </c>
      <c r="J168" s="89">
        <f t="shared" si="21"/>
        <v>0</v>
      </c>
      <c r="K168" s="108" t="str">
        <f t="shared" si="23"/>
        <v/>
      </c>
      <c r="L168" s="108" t="str">
        <f t="shared" si="17"/>
        <v/>
      </c>
      <c r="M168" s="108" t="str">
        <f t="shared" si="18"/>
        <v/>
      </c>
      <c r="N168" s="108" t="str">
        <f t="shared" si="19"/>
        <v/>
      </c>
      <c r="O168" s="91" t="str">
        <f>Aa!K170</f>
        <v xml:space="preserve">  </v>
      </c>
      <c r="P168" s="91" t="str">
        <f>Ab!K171</f>
        <v xml:space="preserve">  </v>
      </c>
      <c r="Q168" s="91" t="str">
        <f>Ac!K171</f>
        <v xml:space="preserve">  </v>
      </c>
      <c r="R168" s="91" t="str">
        <f>Ad!K171</f>
        <v xml:space="preserve">  </v>
      </c>
      <c r="S168" s="91" t="str">
        <f>'A2'!K171</f>
        <v xml:space="preserve">  </v>
      </c>
      <c r="T168" s="91" t="str">
        <f>'A3'!K171</f>
        <v xml:space="preserve">  </v>
      </c>
      <c r="U168" s="91" t="str">
        <f>'A4'!K171</f>
        <v xml:space="preserve">  </v>
      </c>
      <c r="V168" s="91" t="str">
        <f>'A5'!K171</f>
        <v xml:space="preserve">  </v>
      </c>
      <c r="W168" s="91" t="str">
        <f>'A6'!K171</f>
        <v xml:space="preserve">  </v>
      </c>
      <c r="X168" s="91" t="str">
        <f>'A7'!K171</f>
        <v xml:space="preserve">  </v>
      </c>
      <c r="Y168" s="91" t="str">
        <f>'B1'!K171</f>
        <v xml:space="preserve">  </v>
      </c>
      <c r="Z168" s="91" t="str">
        <f>'B2'!K171</f>
        <v xml:space="preserve">  </v>
      </c>
      <c r="AA168" s="91" t="str">
        <f>'B3'!K171</f>
        <v xml:space="preserve">  </v>
      </c>
      <c r="AB168" s="91" t="str">
        <f>'C1'!K171</f>
        <v xml:space="preserve">  </v>
      </c>
      <c r="AC168" s="91" t="str">
        <f>'C2'!K171</f>
        <v xml:space="preserve">  </v>
      </c>
      <c r="AD168" s="91" t="str">
        <f>'C3'!K171</f>
        <v xml:space="preserve">  </v>
      </c>
      <c r="AE168" s="91" t="str">
        <f>'C4'!K171</f>
        <v xml:space="preserve">  </v>
      </c>
      <c r="AF168" s="101" t="str">
        <f t="shared" si="22"/>
        <v xml:space="preserve">  </v>
      </c>
      <c r="AG168" s="104" t="str">
        <f>IF('I NILAI SEKOLAH'!D167="","", 'I NILAI SEKOLAH'!D167)</f>
        <v/>
      </c>
      <c r="AH168" s="104" t="str">
        <f>IF('I NILAI SEKOLAH'!E167="","", 'I NILAI SEKOLAH'!E167)</f>
        <v/>
      </c>
      <c r="AI168" s="104" t="str">
        <f>IF('I NILAI SEKOLAH'!F167="","", 'I NILAI SEKOLAH'!F167)</f>
        <v/>
      </c>
      <c r="AJ168" s="104" t="str">
        <f>IF('I NILAI SEKOLAH'!G167="","", 'I NILAI SEKOLAH'!G167)</f>
        <v/>
      </c>
      <c r="AK168" s="104" t="str">
        <f>IF('I NILAI SEKOLAH'!H167="","", 'I NILAI SEKOLAH'!H167)</f>
        <v/>
      </c>
      <c r="AL168" s="104" t="str">
        <f>IF('I NILAI SEKOLAH'!I167="","", 'I NILAI SEKOLAH'!I167)</f>
        <v/>
      </c>
      <c r="AM168" s="104" t="str">
        <f>IF('I NILAI SEKOLAH'!J167="","", 'I NILAI SEKOLAH'!J167)</f>
        <v/>
      </c>
      <c r="AN168" s="104" t="str">
        <f>IF('I NILAI SEKOLAH'!K167="","", 'I NILAI SEKOLAH'!K167)</f>
        <v/>
      </c>
      <c r="AO168" s="104" t="str">
        <f>IF('I NILAI SEKOLAH'!L167="","", 'I NILAI SEKOLAH'!L167)</f>
        <v/>
      </c>
      <c r="AP168" s="104" t="str">
        <f>IF('I NILAI SEKOLAH'!M167="","", 'I NILAI SEKOLAH'!M167)</f>
        <v/>
      </c>
      <c r="AQ168" s="104" t="str">
        <f>IF('I NILAI SEKOLAH'!N167="","", 'I NILAI SEKOLAH'!N167)</f>
        <v/>
      </c>
      <c r="AR168" s="104" t="str">
        <f>IF('I NILAI SEKOLAH'!O167="","", 'I NILAI SEKOLAH'!O167)</f>
        <v/>
      </c>
      <c r="AS168" s="104" t="str">
        <f>IF('I NILAI SEKOLAH'!P167="","", 'I NILAI SEKOLAH'!P167)</f>
        <v/>
      </c>
      <c r="AT168" s="104" t="str">
        <f>IF('I NILAI SEKOLAH'!Q167="","", 'I NILAI SEKOLAH'!Q167)</f>
        <v/>
      </c>
      <c r="AU168" s="104" t="str">
        <f>IF('I NILAI SEKOLAH'!R167="","", 'I NILAI SEKOLAH'!R167)</f>
        <v/>
      </c>
      <c r="AV168" s="104" t="str">
        <f>IF('I NILAI SEKOLAH'!S167="","", 'I NILAI SEKOLAH'!S167)</f>
        <v/>
      </c>
      <c r="AW168" s="104" t="str">
        <f>IF('I NILAI SEKOLAH'!T167="","", 'I NILAI SEKOLAH'!T167)</f>
        <v/>
      </c>
      <c r="AX168" s="105" t="str">
        <f t="shared" ref="AX168:AX199" si="24">IFERROR(AVERAGE(AG168:AW168),"  ")</f>
        <v xml:space="preserve">  </v>
      </c>
      <c r="AY168" s="66"/>
    </row>
    <row r="169" spans="1:51" ht="15.75" customHeight="1" x14ac:dyDescent="0.25">
      <c r="A169" s="90" t="str">
        <f>IF(BIODATA!A167="","", BIODATA!A167)</f>
        <v/>
      </c>
      <c r="B169" s="88" t="str">
        <f>IF(BIODATA!C167="","", BIODATA!C167)</f>
        <v/>
      </c>
      <c r="C169" s="88" t="str">
        <f>IF(BIODATA!D167="","", BIODATA!D167)</f>
        <v/>
      </c>
      <c r="D169" s="107" t="str">
        <f>IF(BIODATA!E167="","", BIODATA!E167)</f>
        <v/>
      </c>
      <c r="E169" s="88" t="str">
        <f>IF(BIODATA!H167="","", BIODATA!H167)</f>
        <v/>
      </c>
      <c r="F169" s="89" t="str">
        <f>IF('I NILAI UN'!E169="","",'I NILAI UN'!E169)</f>
        <v/>
      </c>
      <c r="G169" s="89" t="str">
        <f>IF('I NILAI UN'!F169="","",'I NILAI UN'!F169)</f>
        <v/>
      </c>
      <c r="H169" s="89" t="str">
        <f>IF('I NILAI UN'!G169="","",'I NILAI UN'!G169)</f>
        <v/>
      </c>
      <c r="I169" s="89" t="str">
        <f>IF('I NILAI UN'!H169="","",'I NILAI UN'!H169)</f>
        <v/>
      </c>
      <c r="J169" s="89">
        <f t="shared" si="21"/>
        <v>0</v>
      </c>
      <c r="K169" s="108" t="str">
        <f t="shared" si="23"/>
        <v/>
      </c>
      <c r="L169" s="108" t="str">
        <f t="shared" si="17"/>
        <v/>
      </c>
      <c r="M169" s="108" t="str">
        <f t="shared" si="18"/>
        <v/>
      </c>
      <c r="N169" s="108" t="str">
        <f t="shared" si="19"/>
        <v/>
      </c>
      <c r="O169" s="91" t="str">
        <f>Aa!K171</f>
        <v xml:space="preserve">  </v>
      </c>
      <c r="P169" s="91" t="str">
        <f>Ab!K172</f>
        <v xml:space="preserve">  </v>
      </c>
      <c r="Q169" s="91" t="str">
        <f>Ac!K172</f>
        <v xml:space="preserve">  </v>
      </c>
      <c r="R169" s="91" t="str">
        <f>Ad!K172</f>
        <v xml:space="preserve">  </v>
      </c>
      <c r="S169" s="91" t="str">
        <f>'A2'!K172</f>
        <v xml:space="preserve">  </v>
      </c>
      <c r="T169" s="91" t="str">
        <f>'A3'!K172</f>
        <v xml:space="preserve">  </v>
      </c>
      <c r="U169" s="91" t="str">
        <f>'A4'!K172</f>
        <v xml:space="preserve">  </v>
      </c>
      <c r="V169" s="91" t="str">
        <f>'A5'!K172</f>
        <v xml:space="preserve">  </v>
      </c>
      <c r="W169" s="91" t="str">
        <f>'A6'!K172</f>
        <v xml:space="preserve">  </v>
      </c>
      <c r="X169" s="91" t="str">
        <f>'A7'!K172</f>
        <v xml:space="preserve">  </v>
      </c>
      <c r="Y169" s="91" t="str">
        <f>'B1'!K172</f>
        <v xml:space="preserve">  </v>
      </c>
      <c r="Z169" s="91" t="str">
        <f>'B2'!K172</f>
        <v xml:space="preserve">  </v>
      </c>
      <c r="AA169" s="91" t="str">
        <f>'B3'!K172</f>
        <v xml:space="preserve">  </v>
      </c>
      <c r="AB169" s="91" t="str">
        <f>'C1'!K172</f>
        <v xml:space="preserve">  </v>
      </c>
      <c r="AC169" s="91" t="str">
        <f>'C2'!K172</f>
        <v xml:space="preserve">  </v>
      </c>
      <c r="AD169" s="91" t="str">
        <f>'C3'!K172</f>
        <v xml:space="preserve">  </v>
      </c>
      <c r="AE169" s="91" t="str">
        <f>'C4'!K172</f>
        <v xml:space="preserve">  </v>
      </c>
      <c r="AF169" s="101" t="str">
        <f t="shared" si="22"/>
        <v xml:space="preserve">  </v>
      </c>
      <c r="AG169" s="104" t="str">
        <f>IF('I NILAI SEKOLAH'!D168="","", 'I NILAI SEKOLAH'!D168)</f>
        <v/>
      </c>
      <c r="AH169" s="104" t="str">
        <f>IF('I NILAI SEKOLAH'!E168="","", 'I NILAI SEKOLAH'!E168)</f>
        <v/>
      </c>
      <c r="AI169" s="104" t="str">
        <f>IF('I NILAI SEKOLAH'!F168="","", 'I NILAI SEKOLAH'!F168)</f>
        <v/>
      </c>
      <c r="AJ169" s="104" t="str">
        <f>IF('I NILAI SEKOLAH'!G168="","", 'I NILAI SEKOLAH'!G168)</f>
        <v/>
      </c>
      <c r="AK169" s="104" t="str">
        <f>IF('I NILAI SEKOLAH'!H168="","", 'I NILAI SEKOLAH'!H168)</f>
        <v/>
      </c>
      <c r="AL169" s="104" t="str">
        <f>IF('I NILAI SEKOLAH'!I168="","", 'I NILAI SEKOLAH'!I168)</f>
        <v/>
      </c>
      <c r="AM169" s="104" t="str">
        <f>IF('I NILAI SEKOLAH'!J168="","", 'I NILAI SEKOLAH'!J168)</f>
        <v/>
      </c>
      <c r="AN169" s="104" t="str">
        <f>IF('I NILAI SEKOLAH'!K168="","", 'I NILAI SEKOLAH'!K168)</f>
        <v/>
      </c>
      <c r="AO169" s="104" t="str">
        <f>IF('I NILAI SEKOLAH'!L168="","", 'I NILAI SEKOLAH'!L168)</f>
        <v/>
      </c>
      <c r="AP169" s="104" t="str">
        <f>IF('I NILAI SEKOLAH'!M168="","", 'I NILAI SEKOLAH'!M168)</f>
        <v/>
      </c>
      <c r="AQ169" s="104" t="str">
        <f>IF('I NILAI SEKOLAH'!N168="","", 'I NILAI SEKOLAH'!N168)</f>
        <v/>
      </c>
      <c r="AR169" s="104" t="str">
        <f>IF('I NILAI SEKOLAH'!O168="","", 'I NILAI SEKOLAH'!O168)</f>
        <v/>
      </c>
      <c r="AS169" s="104" t="str">
        <f>IF('I NILAI SEKOLAH'!P168="","", 'I NILAI SEKOLAH'!P168)</f>
        <v/>
      </c>
      <c r="AT169" s="104" t="str">
        <f>IF('I NILAI SEKOLAH'!Q168="","", 'I NILAI SEKOLAH'!Q168)</f>
        <v/>
      </c>
      <c r="AU169" s="104" t="str">
        <f>IF('I NILAI SEKOLAH'!R168="","", 'I NILAI SEKOLAH'!R168)</f>
        <v/>
      </c>
      <c r="AV169" s="104" t="str">
        <f>IF('I NILAI SEKOLAH'!S168="","", 'I NILAI SEKOLAH'!S168)</f>
        <v/>
      </c>
      <c r="AW169" s="104" t="str">
        <f>IF('I NILAI SEKOLAH'!T168="","", 'I NILAI SEKOLAH'!T168)</f>
        <v/>
      </c>
      <c r="AX169" s="105" t="str">
        <f t="shared" si="24"/>
        <v xml:space="preserve">  </v>
      </c>
      <c r="AY169" s="66"/>
    </row>
    <row r="170" spans="1:51" ht="15.75" customHeight="1" x14ac:dyDescent="0.25">
      <c r="A170" s="90" t="str">
        <f>IF(BIODATA!A168="","", BIODATA!A168)</f>
        <v/>
      </c>
      <c r="B170" s="88" t="str">
        <f>IF(BIODATA!C168="","", BIODATA!C168)</f>
        <v/>
      </c>
      <c r="C170" s="88" t="str">
        <f>IF(BIODATA!D168="","", BIODATA!D168)</f>
        <v/>
      </c>
      <c r="D170" s="107" t="str">
        <f>IF(BIODATA!E168="","", BIODATA!E168)</f>
        <v/>
      </c>
      <c r="E170" s="88" t="str">
        <f>IF(BIODATA!H168="","", BIODATA!H168)</f>
        <v/>
      </c>
      <c r="F170" s="89" t="str">
        <f>IF('I NILAI UN'!E170="","",'I NILAI UN'!E170)</f>
        <v/>
      </c>
      <c r="G170" s="89" t="str">
        <f>IF('I NILAI UN'!F170="","",'I NILAI UN'!F170)</f>
        <v/>
      </c>
      <c r="H170" s="89" t="str">
        <f>IF('I NILAI UN'!G170="","",'I NILAI UN'!G170)</f>
        <v/>
      </c>
      <c r="I170" s="89" t="str">
        <f>IF('I NILAI UN'!H170="","",'I NILAI UN'!H170)</f>
        <v/>
      </c>
      <c r="J170" s="89">
        <f t="shared" si="21"/>
        <v>0</v>
      </c>
      <c r="K170" s="108" t="str">
        <f t="shared" si="23"/>
        <v/>
      </c>
      <c r="L170" s="108" t="str">
        <f t="shared" si="17"/>
        <v/>
      </c>
      <c r="M170" s="108" t="str">
        <f t="shared" si="18"/>
        <v/>
      </c>
      <c r="N170" s="108" t="str">
        <f t="shared" si="19"/>
        <v/>
      </c>
      <c r="O170" s="91" t="str">
        <f>Aa!K172</f>
        <v xml:space="preserve">  </v>
      </c>
      <c r="P170" s="91" t="str">
        <f>Ab!K173</f>
        <v xml:space="preserve">  </v>
      </c>
      <c r="Q170" s="91" t="str">
        <f>Ac!K173</f>
        <v xml:space="preserve">  </v>
      </c>
      <c r="R170" s="91" t="str">
        <f>Ad!K173</f>
        <v xml:space="preserve">  </v>
      </c>
      <c r="S170" s="91" t="str">
        <f>'A2'!K173</f>
        <v xml:space="preserve">  </v>
      </c>
      <c r="T170" s="91" t="str">
        <f>'A3'!K173</f>
        <v xml:space="preserve">  </v>
      </c>
      <c r="U170" s="91" t="str">
        <f>'A4'!K173</f>
        <v xml:space="preserve">  </v>
      </c>
      <c r="V170" s="91" t="str">
        <f>'A5'!K173</f>
        <v xml:space="preserve">  </v>
      </c>
      <c r="W170" s="91" t="str">
        <f>'A6'!K173</f>
        <v xml:space="preserve">  </v>
      </c>
      <c r="X170" s="91" t="str">
        <f>'A7'!K173</f>
        <v xml:space="preserve">  </v>
      </c>
      <c r="Y170" s="91" t="str">
        <f>'B1'!K173</f>
        <v xml:space="preserve">  </v>
      </c>
      <c r="Z170" s="91" t="str">
        <f>'B2'!K173</f>
        <v xml:space="preserve">  </v>
      </c>
      <c r="AA170" s="91" t="str">
        <f>'B3'!K173</f>
        <v xml:space="preserve">  </v>
      </c>
      <c r="AB170" s="91" t="str">
        <f>'C1'!K173</f>
        <v xml:space="preserve">  </v>
      </c>
      <c r="AC170" s="91" t="str">
        <f>'C2'!K173</f>
        <v xml:space="preserve">  </v>
      </c>
      <c r="AD170" s="91" t="str">
        <f>'C3'!K173</f>
        <v xml:space="preserve">  </v>
      </c>
      <c r="AE170" s="91" t="str">
        <f>'C4'!K173</f>
        <v xml:space="preserve">  </v>
      </c>
      <c r="AF170" s="101" t="str">
        <f t="shared" si="22"/>
        <v xml:space="preserve">  </v>
      </c>
      <c r="AG170" s="104" t="str">
        <f>IF('I NILAI SEKOLAH'!D169="","", 'I NILAI SEKOLAH'!D169)</f>
        <v/>
      </c>
      <c r="AH170" s="104" t="str">
        <f>IF('I NILAI SEKOLAH'!E169="","", 'I NILAI SEKOLAH'!E169)</f>
        <v/>
      </c>
      <c r="AI170" s="104" t="str">
        <f>IF('I NILAI SEKOLAH'!F169="","", 'I NILAI SEKOLAH'!F169)</f>
        <v/>
      </c>
      <c r="AJ170" s="104" t="str">
        <f>IF('I NILAI SEKOLAH'!G169="","", 'I NILAI SEKOLAH'!G169)</f>
        <v/>
      </c>
      <c r="AK170" s="104" t="str">
        <f>IF('I NILAI SEKOLAH'!H169="","", 'I NILAI SEKOLAH'!H169)</f>
        <v/>
      </c>
      <c r="AL170" s="104" t="str">
        <f>IF('I NILAI SEKOLAH'!I169="","", 'I NILAI SEKOLAH'!I169)</f>
        <v/>
      </c>
      <c r="AM170" s="104" t="str">
        <f>IF('I NILAI SEKOLAH'!J169="","", 'I NILAI SEKOLAH'!J169)</f>
        <v/>
      </c>
      <c r="AN170" s="104" t="str">
        <f>IF('I NILAI SEKOLAH'!K169="","", 'I NILAI SEKOLAH'!K169)</f>
        <v/>
      </c>
      <c r="AO170" s="104" t="str">
        <f>IF('I NILAI SEKOLAH'!L169="","", 'I NILAI SEKOLAH'!L169)</f>
        <v/>
      </c>
      <c r="AP170" s="104" t="str">
        <f>IF('I NILAI SEKOLAH'!M169="","", 'I NILAI SEKOLAH'!M169)</f>
        <v/>
      </c>
      <c r="AQ170" s="104" t="str">
        <f>IF('I NILAI SEKOLAH'!N169="","", 'I NILAI SEKOLAH'!N169)</f>
        <v/>
      </c>
      <c r="AR170" s="104" t="str">
        <f>IF('I NILAI SEKOLAH'!O169="","", 'I NILAI SEKOLAH'!O169)</f>
        <v/>
      </c>
      <c r="AS170" s="104" t="str">
        <f>IF('I NILAI SEKOLAH'!P169="","", 'I NILAI SEKOLAH'!P169)</f>
        <v/>
      </c>
      <c r="AT170" s="104" t="str">
        <f>IF('I NILAI SEKOLAH'!Q169="","", 'I NILAI SEKOLAH'!Q169)</f>
        <v/>
      </c>
      <c r="AU170" s="104" t="str">
        <f>IF('I NILAI SEKOLAH'!R169="","", 'I NILAI SEKOLAH'!R169)</f>
        <v/>
      </c>
      <c r="AV170" s="104" t="str">
        <f>IF('I NILAI SEKOLAH'!S169="","", 'I NILAI SEKOLAH'!S169)</f>
        <v/>
      </c>
      <c r="AW170" s="104" t="str">
        <f>IF('I NILAI SEKOLAH'!T169="","", 'I NILAI SEKOLAH'!T169)</f>
        <v/>
      </c>
      <c r="AX170" s="105" t="str">
        <f t="shared" si="24"/>
        <v xml:space="preserve">  </v>
      </c>
      <c r="AY170" s="66"/>
    </row>
    <row r="171" spans="1:51" ht="15.75" customHeight="1" x14ac:dyDescent="0.25">
      <c r="A171" s="90" t="str">
        <f>IF(BIODATA!A169="","", BIODATA!A169)</f>
        <v/>
      </c>
      <c r="B171" s="88" t="str">
        <f>IF(BIODATA!C169="","", BIODATA!C169)</f>
        <v/>
      </c>
      <c r="C171" s="88" t="str">
        <f>IF(BIODATA!D169="","", BIODATA!D169)</f>
        <v/>
      </c>
      <c r="D171" s="107" t="str">
        <f>IF(BIODATA!E169="","", BIODATA!E169)</f>
        <v/>
      </c>
      <c r="E171" s="88" t="str">
        <f>IF(BIODATA!H169="","", BIODATA!H169)</f>
        <v/>
      </c>
      <c r="F171" s="89" t="str">
        <f>IF('I NILAI UN'!E171="","",'I NILAI UN'!E171)</f>
        <v/>
      </c>
      <c r="G171" s="89" t="str">
        <f>IF('I NILAI UN'!F171="","",'I NILAI UN'!F171)</f>
        <v/>
      </c>
      <c r="H171" s="89" t="str">
        <f>IF('I NILAI UN'!G171="","",'I NILAI UN'!G171)</f>
        <v/>
      </c>
      <c r="I171" s="89" t="str">
        <f>IF('I NILAI UN'!H171="","",'I NILAI UN'!H171)</f>
        <v/>
      </c>
      <c r="J171" s="89">
        <f t="shared" si="21"/>
        <v>0</v>
      </c>
      <c r="K171" s="108" t="str">
        <f t="shared" si="23"/>
        <v/>
      </c>
      <c r="L171" s="108" t="str">
        <f t="shared" si="17"/>
        <v/>
      </c>
      <c r="M171" s="108" t="str">
        <f t="shared" si="18"/>
        <v/>
      </c>
      <c r="N171" s="108" t="str">
        <f t="shared" si="19"/>
        <v/>
      </c>
      <c r="O171" s="91" t="str">
        <f>Aa!K173</f>
        <v xml:space="preserve">  </v>
      </c>
      <c r="P171" s="91" t="str">
        <f>Ab!K174</f>
        <v xml:space="preserve">  </v>
      </c>
      <c r="Q171" s="91" t="str">
        <f>Ac!K174</f>
        <v xml:space="preserve">  </v>
      </c>
      <c r="R171" s="91" t="str">
        <f>Ad!K174</f>
        <v xml:space="preserve">  </v>
      </c>
      <c r="S171" s="91" t="str">
        <f>'A2'!K174</f>
        <v xml:space="preserve">  </v>
      </c>
      <c r="T171" s="91" t="str">
        <f>'A3'!K174</f>
        <v xml:space="preserve">  </v>
      </c>
      <c r="U171" s="91" t="str">
        <f>'A4'!K174</f>
        <v xml:space="preserve">  </v>
      </c>
      <c r="V171" s="91" t="str">
        <f>'A5'!K174</f>
        <v xml:space="preserve">  </v>
      </c>
      <c r="W171" s="91" t="str">
        <f>'A6'!K174</f>
        <v xml:space="preserve">  </v>
      </c>
      <c r="X171" s="91" t="str">
        <f>'A7'!K174</f>
        <v xml:space="preserve">  </v>
      </c>
      <c r="Y171" s="91" t="str">
        <f>'B1'!K174</f>
        <v xml:space="preserve">  </v>
      </c>
      <c r="Z171" s="91" t="str">
        <f>'B2'!K174</f>
        <v xml:space="preserve">  </v>
      </c>
      <c r="AA171" s="91" t="str">
        <f>'B3'!K174</f>
        <v xml:space="preserve">  </v>
      </c>
      <c r="AB171" s="91" t="str">
        <f>'C1'!K174</f>
        <v xml:space="preserve">  </v>
      </c>
      <c r="AC171" s="91" t="str">
        <f>'C2'!K174</f>
        <v xml:space="preserve">  </v>
      </c>
      <c r="AD171" s="91" t="str">
        <f>'C3'!K174</f>
        <v xml:space="preserve">  </v>
      </c>
      <c r="AE171" s="91" t="str">
        <f>'C4'!K174</f>
        <v xml:space="preserve">  </v>
      </c>
      <c r="AF171" s="101" t="str">
        <f t="shared" si="22"/>
        <v xml:space="preserve">  </v>
      </c>
      <c r="AG171" s="104" t="str">
        <f>IF('I NILAI SEKOLAH'!D170="","", 'I NILAI SEKOLAH'!D170)</f>
        <v/>
      </c>
      <c r="AH171" s="104" t="str">
        <f>IF('I NILAI SEKOLAH'!E170="","", 'I NILAI SEKOLAH'!E170)</f>
        <v/>
      </c>
      <c r="AI171" s="104" t="str">
        <f>IF('I NILAI SEKOLAH'!F170="","", 'I NILAI SEKOLAH'!F170)</f>
        <v/>
      </c>
      <c r="AJ171" s="104" t="str">
        <f>IF('I NILAI SEKOLAH'!G170="","", 'I NILAI SEKOLAH'!G170)</f>
        <v/>
      </c>
      <c r="AK171" s="104" t="str">
        <f>IF('I NILAI SEKOLAH'!H170="","", 'I NILAI SEKOLAH'!H170)</f>
        <v/>
      </c>
      <c r="AL171" s="104" t="str">
        <f>IF('I NILAI SEKOLAH'!I170="","", 'I NILAI SEKOLAH'!I170)</f>
        <v/>
      </c>
      <c r="AM171" s="104" t="str">
        <f>IF('I NILAI SEKOLAH'!J170="","", 'I NILAI SEKOLAH'!J170)</f>
        <v/>
      </c>
      <c r="AN171" s="104" t="str">
        <f>IF('I NILAI SEKOLAH'!K170="","", 'I NILAI SEKOLAH'!K170)</f>
        <v/>
      </c>
      <c r="AO171" s="104" t="str">
        <f>IF('I NILAI SEKOLAH'!L170="","", 'I NILAI SEKOLAH'!L170)</f>
        <v/>
      </c>
      <c r="AP171" s="104" t="str">
        <f>IF('I NILAI SEKOLAH'!M170="","", 'I NILAI SEKOLAH'!M170)</f>
        <v/>
      </c>
      <c r="AQ171" s="104" t="str">
        <f>IF('I NILAI SEKOLAH'!N170="","", 'I NILAI SEKOLAH'!N170)</f>
        <v/>
      </c>
      <c r="AR171" s="104" t="str">
        <f>IF('I NILAI SEKOLAH'!O170="","", 'I NILAI SEKOLAH'!O170)</f>
        <v/>
      </c>
      <c r="AS171" s="104" t="str">
        <f>IF('I NILAI SEKOLAH'!P170="","", 'I NILAI SEKOLAH'!P170)</f>
        <v/>
      </c>
      <c r="AT171" s="104" t="str">
        <f>IF('I NILAI SEKOLAH'!Q170="","", 'I NILAI SEKOLAH'!Q170)</f>
        <v/>
      </c>
      <c r="AU171" s="104" t="str">
        <f>IF('I NILAI SEKOLAH'!R170="","", 'I NILAI SEKOLAH'!R170)</f>
        <v/>
      </c>
      <c r="AV171" s="104" t="str">
        <f>IF('I NILAI SEKOLAH'!S170="","", 'I NILAI SEKOLAH'!S170)</f>
        <v/>
      </c>
      <c r="AW171" s="104" t="str">
        <f>IF('I NILAI SEKOLAH'!T170="","", 'I NILAI SEKOLAH'!T170)</f>
        <v/>
      </c>
      <c r="AX171" s="105" t="str">
        <f t="shared" si="24"/>
        <v xml:space="preserve">  </v>
      </c>
      <c r="AY171" s="66"/>
    </row>
    <row r="172" spans="1:51" ht="15.75" customHeight="1" x14ac:dyDescent="0.25">
      <c r="A172" s="90" t="str">
        <f>IF(BIODATA!A170="","", BIODATA!A170)</f>
        <v/>
      </c>
      <c r="B172" s="88" t="str">
        <f>IF(BIODATA!C170="","", BIODATA!C170)</f>
        <v/>
      </c>
      <c r="C172" s="88" t="str">
        <f>IF(BIODATA!D170="","", BIODATA!D170)</f>
        <v/>
      </c>
      <c r="D172" s="107" t="str">
        <f>IF(BIODATA!E170="","", BIODATA!E170)</f>
        <v/>
      </c>
      <c r="E172" s="88" t="str">
        <f>IF(BIODATA!H170="","", BIODATA!H170)</f>
        <v/>
      </c>
      <c r="F172" s="89" t="str">
        <f>IF('I NILAI UN'!E172="","",'I NILAI UN'!E172)</f>
        <v/>
      </c>
      <c r="G172" s="89" t="str">
        <f>IF('I NILAI UN'!F172="","",'I NILAI UN'!F172)</f>
        <v/>
      </c>
      <c r="H172" s="89" t="str">
        <f>IF('I NILAI UN'!G172="","",'I NILAI UN'!G172)</f>
        <v/>
      </c>
      <c r="I172" s="89" t="str">
        <f>IF('I NILAI UN'!H172="","",'I NILAI UN'!H172)</f>
        <v/>
      </c>
      <c r="J172" s="89">
        <f t="shared" si="21"/>
        <v>0</v>
      </c>
      <c r="K172" s="108" t="str">
        <f t="shared" si="23"/>
        <v/>
      </c>
      <c r="L172" s="108" t="str">
        <f t="shared" si="17"/>
        <v/>
      </c>
      <c r="M172" s="108" t="str">
        <f t="shared" si="18"/>
        <v/>
      </c>
      <c r="N172" s="108" t="str">
        <f t="shared" si="19"/>
        <v/>
      </c>
      <c r="O172" s="91" t="str">
        <f>Aa!K174</f>
        <v xml:space="preserve">  </v>
      </c>
      <c r="P172" s="91" t="str">
        <f>Ab!K175</f>
        <v xml:space="preserve">  </v>
      </c>
      <c r="Q172" s="91" t="str">
        <f>Ac!K175</f>
        <v xml:space="preserve">  </v>
      </c>
      <c r="R172" s="91" t="str">
        <f>Ad!K175</f>
        <v xml:space="preserve">  </v>
      </c>
      <c r="S172" s="91" t="str">
        <f>'A2'!K175</f>
        <v xml:space="preserve">  </v>
      </c>
      <c r="T172" s="91" t="str">
        <f>'A3'!K175</f>
        <v xml:space="preserve">  </v>
      </c>
      <c r="U172" s="91" t="str">
        <f>'A4'!K175</f>
        <v xml:space="preserve">  </v>
      </c>
      <c r="V172" s="91" t="str">
        <f>'A5'!K175</f>
        <v xml:space="preserve">  </v>
      </c>
      <c r="W172" s="91" t="str">
        <f>'A6'!K175</f>
        <v xml:space="preserve">  </v>
      </c>
      <c r="X172" s="91" t="str">
        <f>'A7'!K175</f>
        <v xml:space="preserve">  </v>
      </c>
      <c r="Y172" s="91" t="str">
        <f>'B1'!K175</f>
        <v xml:space="preserve">  </v>
      </c>
      <c r="Z172" s="91" t="str">
        <f>'B2'!K175</f>
        <v xml:space="preserve">  </v>
      </c>
      <c r="AA172" s="91" t="str">
        <f>'B3'!K175</f>
        <v xml:space="preserve">  </v>
      </c>
      <c r="AB172" s="91" t="str">
        <f>'C1'!K175</f>
        <v xml:space="preserve">  </v>
      </c>
      <c r="AC172" s="91" t="str">
        <f>'C2'!K175</f>
        <v xml:space="preserve">  </v>
      </c>
      <c r="AD172" s="91" t="str">
        <f>'C3'!K175</f>
        <v xml:space="preserve">  </v>
      </c>
      <c r="AE172" s="91" t="str">
        <f>'C4'!K175</f>
        <v xml:space="preserve">  </v>
      </c>
      <c r="AF172" s="101" t="str">
        <f t="shared" si="22"/>
        <v xml:space="preserve">  </v>
      </c>
      <c r="AG172" s="104" t="str">
        <f>IF('I NILAI SEKOLAH'!D171="","", 'I NILAI SEKOLAH'!D171)</f>
        <v/>
      </c>
      <c r="AH172" s="104" t="str">
        <f>IF('I NILAI SEKOLAH'!E171="","", 'I NILAI SEKOLAH'!E171)</f>
        <v/>
      </c>
      <c r="AI172" s="104" t="str">
        <f>IF('I NILAI SEKOLAH'!F171="","", 'I NILAI SEKOLAH'!F171)</f>
        <v/>
      </c>
      <c r="AJ172" s="104" t="str">
        <f>IF('I NILAI SEKOLAH'!G171="","", 'I NILAI SEKOLAH'!G171)</f>
        <v/>
      </c>
      <c r="AK172" s="104" t="str">
        <f>IF('I NILAI SEKOLAH'!H171="","", 'I NILAI SEKOLAH'!H171)</f>
        <v/>
      </c>
      <c r="AL172" s="104" t="str">
        <f>IF('I NILAI SEKOLAH'!I171="","", 'I NILAI SEKOLAH'!I171)</f>
        <v/>
      </c>
      <c r="AM172" s="104" t="str">
        <f>IF('I NILAI SEKOLAH'!J171="","", 'I NILAI SEKOLAH'!J171)</f>
        <v/>
      </c>
      <c r="AN172" s="104" t="str">
        <f>IF('I NILAI SEKOLAH'!K171="","", 'I NILAI SEKOLAH'!K171)</f>
        <v/>
      </c>
      <c r="AO172" s="104" t="str">
        <f>IF('I NILAI SEKOLAH'!L171="","", 'I NILAI SEKOLAH'!L171)</f>
        <v/>
      </c>
      <c r="AP172" s="104" t="str">
        <f>IF('I NILAI SEKOLAH'!M171="","", 'I NILAI SEKOLAH'!M171)</f>
        <v/>
      </c>
      <c r="AQ172" s="104" t="str">
        <f>IF('I NILAI SEKOLAH'!N171="","", 'I NILAI SEKOLAH'!N171)</f>
        <v/>
      </c>
      <c r="AR172" s="104" t="str">
        <f>IF('I NILAI SEKOLAH'!O171="","", 'I NILAI SEKOLAH'!O171)</f>
        <v/>
      </c>
      <c r="AS172" s="104" t="str">
        <f>IF('I NILAI SEKOLAH'!P171="","", 'I NILAI SEKOLAH'!P171)</f>
        <v/>
      </c>
      <c r="AT172" s="104" t="str">
        <f>IF('I NILAI SEKOLAH'!Q171="","", 'I NILAI SEKOLAH'!Q171)</f>
        <v/>
      </c>
      <c r="AU172" s="104" t="str">
        <f>IF('I NILAI SEKOLAH'!R171="","", 'I NILAI SEKOLAH'!R171)</f>
        <v/>
      </c>
      <c r="AV172" s="104" t="str">
        <f>IF('I NILAI SEKOLAH'!S171="","", 'I NILAI SEKOLAH'!S171)</f>
        <v/>
      </c>
      <c r="AW172" s="104" t="str">
        <f>IF('I NILAI SEKOLAH'!T171="","", 'I NILAI SEKOLAH'!T171)</f>
        <v/>
      </c>
      <c r="AX172" s="105" t="str">
        <f t="shared" si="24"/>
        <v xml:space="preserve">  </v>
      </c>
      <c r="AY172" s="66"/>
    </row>
    <row r="173" spans="1:51" ht="15.75" customHeight="1" x14ac:dyDescent="0.25">
      <c r="A173" s="90" t="str">
        <f>IF(BIODATA!A171="","", BIODATA!A171)</f>
        <v/>
      </c>
      <c r="B173" s="88" t="str">
        <f>IF(BIODATA!C171="","", BIODATA!C171)</f>
        <v/>
      </c>
      <c r="C173" s="88" t="str">
        <f>IF(BIODATA!D171="","", BIODATA!D171)</f>
        <v/>
      </c>
      <c r="D173" s="107" t="str">
        <f>IF(BIODATA!E171="","", BIODATA!E171)</f>
        <v/>
      </c>
      <c r="E173" s="88" t="str">
        <f>IF(BIODATA!H171="","", BIODATA!H171)</f>
        <v/>
      </c>
      <c r="F173" s="89" t="str">
        <f>IF('I NILAI UN'!E173="","",'I NILAI UN'!E173)</f>
        <v/>
      </c>
      <c r="G173" s="89" t="str">
        <f>IF('I NILAI UN'!F173="","",'I NILAI UN'!F173)</f>
        <v/>
      </c>
      <c r="H173" s="89" t="str">
        <f>IF('I NILAI UN'!G173="","",'I NILAI UN'!G173)</f>
        <v/>
      </c>
      <c r="I173" s="89" t="str">
        <f>IF('I NILAI UN'!H173="","",'I NILAI UN'!H173)</f>
        <v/>
      </c>
      <c r="J173" s="89">
        <f t="shared" si="21"/>
        <v>0</v>
      </c>
      <c r="K173" s="108" t="str">
        <f t="shared" si="23"/>
        <v/>
      </c>
      <c r="L173" s="108" t="str">
        <f t="shared" si="17"/>
        <v/>
      </c>
      <c r="M173" s="108" t="str">
        <f t="shared" si="18"/>
        <v/>
      </c>
      <c r="N173" s="108" t="str">
        <f t="shared" si="19"/>
        <v/>
      </c>
      <c r="O173" s="91" t="str">
        <f>Aa!K175</f>
        <v xml:space="preserve">  </v>
      </c>
      <c r="P173" s="91" t="str">
        <f>Ab!K176</f>
        <v xml:space="preserve">  </v>
      </c>
      <c r="Q173" s="91" t="str">
        <f>Ac!K176</f>
        <v xml:space="preserve">  </v>
      </c>
      <c r="R173" s="91" t="str">
        <f>Ad!K176</f>
        <v xml:space="preserve">  </v>
      </c>
      <c r="S173" s="91" t="str">
        <f>'A2'!K176</f>
        <v xml:space="preserve">  </v>
      </c>
      <c r="T173" s="91" t="str">
        <f>'A3'!K176</f>
        <v xml:space="preserve">  </v>
      </c>
      <c r="U173" s="91" t="str">
        <f>'A4'!K176</f>
        <v xml:space="preserve">  </v>
      </c>
      <c r="V173" s="91" t="str">
        <f>'A5'!K176</f>
        <v xml:space="preserve">  </v>
      </c>
      <c r="W173" s="91" t="str">
        <f>'A6'!K176</f>
        <v xml:space="preserve">  </v>
      </c>
      <c r="X173" s="91" t="str">
        <f>'A7'!K176</f>
        <v xml:space="preserve">  </v>
      </c>
      <c r="Y173" s="91" t="str">
        <f>'B1'!K176</f>
        <v xml:space="preserve">  </v>
      </c>
      <c r="Z173" s="91" t="str">
        <f>'B2'!K176</f>
        <v xml:space="preserve">  </v>
      </c>
      <c r="AA173" s="91" t="str">
        <f>'B3'!K176</f>
        <v xml:space="preserve">  </v>
      </c>
      <c r="AB173" s="91" t="str">
        <f>'C1'!K176</f>
        <v xml:space="preserve">  </v>
      </c>
      <c r="AC173" s="91" t="str">
        <f>'C2'!K176</f>
        <v xml:space="preserve">  </v>
      </c>
      <c r="AD173" s="91" t="str">
        <f>'C3'!K176</f>
        <v xml:space="preserve">  </v>
      </c>
      <c r="AE173" s="91" t="str">
        <f>'C4'!K176</f>
        <v xml:space="preserve">  </v>
      </c>
      <c r="AF173" s="101" t="str">
        <f t="shared" si="22"/>
        <v xml:space="preserve">  </v>
      </c>
      <c r="AG173" s="104" t="str">
        <f>IF('I NILAI SEKOLAH'!D172="","", 'I NILAI SEKOLAH'!D172)</f>
        <v/>
      </c>
      <c r="AH173" s="104" t="str">
        <f>IF('I NILAI SEKOLAH'!E172="","", 'I NILAI SEKOLAH'!E172)</f>
        <v/>
      </c>
      <c r="AI173" s="104" t="str">
        <f>IF('I NILAI SEKOLAH'!F172="","", 'I NILAI SEKOLAH'!F172)</f>
        <v/>
      </c>
      <c r="AJ173" s="104" t="str">
        <f>IF('I NILAI SEKOLAH'!G172="","", 'I NILAI SEKOLAH'!G172)</f>
        <v/>
      </c>
      <c r="AK173" s="104" t="str">
        <f>IF('I NILAI SEKOLAH'!H172="","", 'I NILAI SEKOLAH'!H172)</f>
        <v/>
      </c>
      <c r="AL173" s="104" t="str">
        <f>IF('I NILAI SEKOLAH'!I172="","", 'I NILAI SEKOLAH'!I172)</f>
        <v/>
      </c>
      <c r="AM173" s="104" t="str">
        <f>IF('I NILAI SEKOLAH'!J172="","", 'I NILAI SEKOLAH'!J172)</f>
        <v/>
      </c>
      <c r="AN173" s="104" t="str">
        <f>IF('I NILAI SEKOLAH'!K172="","", 'I NILAI SEKOLAH'!K172)</f>
        <v/>
      </c>
      <c r="AO173" s="104" t="str">
        <f>IF('I NILAI SEKOLAH'!L172="","", 'I NILAI SEKOLAH'!L172)</f>
        <v/>
      </c>
      <c r="AP173" s="104" t="str">
        <f>IF('I NILAI SEKOLAH'!M172="","", 'I NILAI SEKOLAH'!M172)</f>
        <v/>
      </c>
      <c r="AQ173" s="104" t="str">
        <f>IF('I NILAI SEKOLAH'!N172="","", 'I NILAI SEKOLAH'!N172)</f>
        <v/>
      </c>
      <c r="AR173" s="104" t="str">
        <f>IF('I NILAI SEKOLAH'!O172="","", 'I NILAI SEKOLAH'!O172)</f>
        <v/>
      </c>
      <c r="AS173" s="104" t="str">
        <f>IF('I NILAI SEKOLAH'!P172="","", 'I NILAI SEKOLAH'!P172)</f>
        <v/>
      </c>
      <c r="AT173" s="104" t="str">
        <f>IF('I NILAI SEKOLAH'!Q172="","", 'I NILAI SEKOLAH'!Q172)</f>
        <v/>
      </c>
      <c r="AU173" s="104" t="str">
        <f>IF('I NILAI SEKOLAH'!R172="","", 'I NILAI SEKOLAH'!R172)</f>
        <v/>
      </c>
      <c r="AV173" s="104" t="str">
        <f>IF('I NILAI SEKOLAH'!S172="","", 'I NILAI SEKOLAH'!S172)</f>
        <v/>
      </c>
      <c r="AW173" s="104" t="str">
        <f>IF('I NILAI SEKOLAH'!T172="","", 'I NILAI SEKOLAH'!T172)</f>
        <v/>
      </c>
      <c r="AX173" s="105" t="str">
        <f t="shared" si="24"/>
        <v xml:space="preserve">  </v>
      </c>
      <c r="AY173" s="66"/>
    </row>
    <row r="174" spans="1:51" ht="15.75" customHeight="1" x14ac:dyDescent="0.25">
      <c r="A174" s="90" t="str">
        <f>IF(BIODATA!A172="","", BIODATA!A172)</f>
        <v/>
      </c>
      <c r="B174" s="88" t="str">
        <f>IF(BIODATA!C172="","", BIODATA!C172)</f>
        <v/>
      </c>
      <c r="C174" s="88" t="str">
        <f>IF(BIODATA!D172="","", BIODATA!D172)</f>
        <v/>
      </c>
      <c r="D174" s="107" t="str">
        <f>IF(BIODATA!E172="","", BIODATA!E172)</f>
        <v/>
      </c>
      <c r="E174" s="88" t="str">
        <f>IF(BIODATA!H172="","", BIODATA!H172)</f>
        <v/>
      </c>
      <c r="F174" s="89" t="str">
        <f>IF('I NILAI UN'!E174="","",'I NILAI UN'!E174)</f>
        <v/>
      </c>
      <c r="G174" s="89" t="str">
        <f>IF('I NILAI UN'!F174="","",'I NILAI UN'!F174)</f>
        <v/>
      </c>
      <c r="H174" s="89" t="str">
        <f>IF('I NILAI UN'!G174="","",'I NILAI UN'!G174)</f>
        <v/>
      </c>
      <c r="I174" s="89" t="str">
        <f>IF('I NILAI UN'!H174="","",'I NILAI UN'!H174)</f>
        <v/>
      </c>
      <c r="J174" s="89">
        <f t="shared" si="21"/>
        <v>0</v>
      </c>
      <c r="K174" s="108" t="str">
        <f t="shared" si="23"/>
        <v/>
      </c>
      <c r="L174" s="108" t="str">
        <f t="shared" si="17"/>
        <v/>
      </c>
      <c r="M174" s="108" t="str">
        <f t="shared" si="18"/>
        <v/>
      </c>
      <c r="N174" s="108" t="str">
        <f t="shared" si="19"/>
        <v/>
      </c>
      <c r="O174" s="91" t="str">
        <f>Aa!K176</f>
        <v xml:space="preserve">  </v>
      </c>
      <c r="P174" s="91" t="str">
        <f>Ab!K177</f>
        <v xml:space="preserve">  </v>
      </c>
      <c r="Q174" s="91" t="str">
        <f>Ac!K177</f>
        <v xml:space="preserve">  </v>
      </c>
      <c r="R174" s="91" t="str">
        <f>Ad!K177</f>
        <v xml:space="preserve">  </v>
      </c>
      <c r="S174" s="91" t="str">
        <f>'A2'!K177</f>
        <v xml:space="preserve">  </v>
      </c>
      <c r="T174" s="91" t="str">
        <f>'A3'!K177</f>
        <v xml:space="preserve">  </v>
      </c>
      <c r="U174" s="91" t="str">
        <f>'A4'!K177</f>
        <v xml:space="preserve">  </v>
      </c>
      <c r="V174" s="91" t="str">
        <f>'A5'!K177</f>
        <v xml:space="preserve">  </v>
      </c>
      <c r="W174" s="91" t="str">
        <f>'A6'!K177</f>
        <v xml:space="preserve">  </v>
      </c>
      <c r="X174" s="91" t="str">
        <f>'A7'!K177</f>
        <v xml:space="preserve">  </v>
      </c>
      <c r="Y174" s="91" t="str">
        <f>'B1'!K177</f>
        <v xml:space="preserve">  </v>
      </c>
      <c r="Z174" s="91" t="str">
        <f>'B2'!K177</f>
        <v xml:space="preserve">  </v>
      </c>
      <c r="AA174" s="91" t="str">
        <f>'B3'!K177</f>
        <v xml:space="preserve">  </v>
      </c>
      <c r="AB174" s="91" t="str">
        <f>'C1'!K177</f>
        <v xml:space="preserve">  </v>
      </c>
      <c r="AC174" s="91" t="str">
        <f>'C2'!K177</f>
        <v xml:space="preserve">  </v>
      </c>
      <c r="AD174" s="91" t="str">
        <f>'C3'!K177</f>
        <v xml:space="preserve">  </v>
      </c>
      <c r="AE174" s="91" t="str">
        <f>'C4'!K177</f>
        <v xml:space="preserve">  </v>
      </c>
      <c r="AF174" s="101" t="str">
        <f t="shared" si="22"/>
        <v xml:space="preserve">  </v>
      </c>
      <c r="AG174" s="104" t="str">
        <f>IF('I NILAI SEKOLAH'!D173="","", 'I NILAI SEKOLAH'!D173)</f>
        <v/>
      </c>
      <c r="AH174" s="104" t="str">
        <f>IF('I NILAI SEKOLAH'!E173="","", 'I NILAI SEKOLAH'!E173)</f>
        <v/>
      </c>
      <c r="AI174" s="104" t="str">
        <f>IF('I NILAI SEKOLAH'!F173="","", 'I NILAI SEKOLAH'!F173)</f>
        <v/>
      </c>
      <c r="AJ174" s="104" t="str">
        <f>IF('I NILAI SEKOLAH'!G173="","", 'I NILAI SEKOLAH'!G173)</f>
        <v/>
      </c>
      <c r="AK174" s="104" t="str">
        <f>IF('I NILAI SEKOLAH'!H173="","", 'I NILAI SEKOLAH'!H173)</f>
        <v/>
      </c>
      <c r="AL174" s="104" t="str">
        <f>IF('I NILAI SEKOLAH'!I173="","", 'I NILAI SEKOLAH'!I173)</f>
        <v/>
      </c>
      <c r="AM174" s="104" t="str">
        <f>IF('I NILAI SEKOLAH'!J173="","", 'I NILAI SEKOLAH'!J173)</f>
        <v/>
      </c>
      <c r="AN174" s="104" t="str">
        <f>IF('I NILAI SEKOLAH'!K173="","", 'I NILAI SEKOLAH'!K173)</f>
        <v/>
      </c>
      <c r="AO174" s="104" t="str">
        <f>IF('I NILAI SEKOLAH'!L173="","", 'I NILAI SEKOLAH'!L173)</f>
        <v/>
      </c>
      <c r="AP174" s="104" t="str">
        <f>IF('I NILAI SEKOLAH'!M173="","", 'I NILAI SEKOLAH'!M173)</f>
        <v/>
      </c>
      <c r="AQ174" s="104" t="str">
        <f>IF('I NILAI SEKOLAH'!N173="","", 'I NILAI SEKOLAH'!N173)</f>
        <v/>
      </c>
      <c r="AR174" s="104" t="str">
        <f>IF('I NILAI SEKOLAH'!O173="","", 'I NILAI SEKOLAH'!O173)</f>
        <v/>
      </c>
      <c r="AS174" s="104" t="str">
        <f>IF('I NILAI SEKOLAH'!P173="","", 'I NILAI SEKOLAH'!P173)</f>
        <v/>
      </c>
      <c r="AT174" s="104" t="str">
        <f>IF('I NILAI SEKOLAH'!Q173="","", 'I NILAI SEKOLAH'!Q173)</f>
        <v/>
      </c>
      <c r="AU174" s="104" t="str">
        <f>IF('I NILAI SEKOLAH'!R173="","", 'I NILAI SEKOLAH'!R173)</f>
        <v/>
      </c>
      <c r="AV174" s="104" t="str">
        <f>IF('I NILAI SEKOLAH'!S173="","", 'I NILAI SEKOLAH'!S173)</f>
        <v/>
      </c>
      <c r="AW174" s="104" t="str">
        <f>IF('I NILAI SEKOLAH'!T173="","", 'I NILAI SEKOLAH'!T173)</f>
        <v/>
      </c>
      <c r="AX174" s="105" t="str">
        <f t="shared" si="24"/>
        <v xml:space="preserve">  </v>
      </c>
      <c r="AY174" s="66"/>
    </row>
    <row r="175" spans="1:51" ht="15.75" customHeight="1" x14ac:dyDescent="0.25">
      <c r="A175" s="90" t="str">
        <f>IF(BIODATA!A173="","", BIODATA!A173)</f>
        <v/>
      </c>
      <c r="B175" s="88" t="str">
        <f>IF(BIODATA!C173="","", BIODATA!C173)</f>
        <v/>
      </c>
      <c r="C175" s="88" t="str">
        <f>IF(BIODATA!D173="","", BIODATA!D173)</f>
        <v/>
      </c>
      <c r="D175" s="107" t="str">
        <f>IF(BIODATA!E173="","", BIODATA!E173)</f>
        <v/>
      </c>
      <c r="E175" s="88" t="str">
        <f>IF(BIODATA!H173="","", BIODATA!H173)</f>
        <v/>
      </c>
      <c r="F175" s="89" t="str">
        <f>IF('I NILAI UN'!E175="","",'I NILAI UN'!E175)</f>
        <v/>
      </c>
      <c r="G175" s="89" t="str">
        <f>IF('I NILAI UN'!F175="","",'I NILAI UN'!F175)</f>
        <v/>
      </c>
      <c r="H175" s="89" t="str">
        <f>IF('I NILAI UN'!G175="","",'I NILAI UN'!G175)</f>
        <v/>
      </c>
      <c r="I175" s="89" t="str">
        <f>IF('I NILAI UN'!H175="","",'I NILAI UN'!H175)</f>
        <v/>
      </c>
      <c r="J175" s="89">
        <f t="shared" si="21"/>
        <v>0</v>
      </c>
      <c r="K175" s="108" t="str">
        <f t="shared" si="23"/>
        <v/>
      </c>
      <c r="L175" s="108" t="str">
        <f t="shared" si="17"/>
        <v/>
      </c>
      <c r="M175" s="108" t="str">
        <f t="shared" si="18"/>
        <v/>
      </c>
      <c r="N175" s="108" t="str">
        <f t="shared" si="19"/>
        <v/>
      </c>
      <c r="O175" s="91" t="str">
        <f>Aa!K177</f>
        <v xml:space="preserve">  </v>
      </c>
      <c r="P175" s="91" t="str">
        <f>Ab!K178</f>
        <v xml:space="preserve">  </v>
      </c>
      <c r="Q175" s="91" t="str">
        <f>Ac!K178</f>
        <v xml:space="preserve">  </v>
      </c>
      <c r="R175" s="91" t="str">
        <f>Ad!K178</f>
        <v xml:space="preserve">  </v>
      </c>
      <c r="S175" s="91" t="str">
        <f>'A2'!K178</f>
        <v xml:space="preserve">  </v>
      </c>
      <c r="T175" s="91" t="str">
        <f>'A3'!K178</f>
        <v xml:space="preserve">  </v>
      </c>
      <c r="U175" s="91" t="str">
        <f>'A4'!K178</f>
        <v xml:space="preserve">  </v>
      </c>
      <c r="V175" s="91" t="str">
        <f>'A5'!K178</f>
        <v xml:space="preserve">  </v>
      </c>
      <c r="W175" s="91" t="str">
        <f>'A6'!K178</f>
        <v xml:space="preserve">  </v>
      </c>
      <c r="X175" s="91" t="str">
        <f>'A7'!K178</f>
        <v xml:space="preserve">  </v>
      </c>
      <c r="Y175" s="91" t="str">
        <f>'B1'!K178</f>
        <v xml:space="preserve">  </v>
      </c>
      <c r="Z175" s="91" t="str">
        <f>'B2'!K178</f>
        <v xml:space="preserve">  </v>
      </c>
      <c r="AA175" s="91" t="str">
        <f>'B3'!K178</f>
        <v xml:space="preserve">  </v>
      </c>
      <c r="AB175" s="91" t="str">
        <f>'C1'!K178</f>
        <v xml:space="preserve">  </v>
      </c>
      <c r="AC175" s="91" t="str">
        <f>'C2'!K178</f>
        <v xml:space="preserve">  </v>
      </c>
      <c r="AD175" s="91" t="str">
        <f>'C3'!K178</f>
        <v xml:space="preserve">  </v>
      </c>
      <c r="AE175" s="91" t="str">
        <f>'C4'!K178</f>
        <v xml:space="preserve">  </v>
      </c>
      <c r="AF175" s="101" t="str">
        <f t="shared" si="22"/>
        <v xml:space="preserve">  </v>
      </c>
      <c r="AG175" s="104" t="str">
        <f>IF('I NILAI SEKOLAH'!D174="","", 'I NILAI SEKOLAH'!D174)</f>
        <v/>
      </c>
      <c r="AH175" s="104" t="str">
        <f>IF('I NILAI SEKOLAH'!E174="","", 'I NILAI SEKOLAH'!E174)</f>
        <v/>
      </c>
      <c r="AI175" s="104" t="str">
        <f>IF('I NILAI SEKOLAH'!F174="","", 'I NILAI SEKOLAH'!F174)</f>
        <v/>
      </c>
      <c r="AJ175" s="104" t="str">
        <f>IF('I NILAI SEKOLAH'!G174="","", 'I NILAI SEKOLAH'!G174)</f>
        <v/>
      </c>
      <c r="AK175" s="104" t="str">
        <f>IF('I NILAI SEKOLAH'!H174="","", 'I NILAI SEKOLAH'!H174)</f>
        <v/>
      </c>
      <c r="AL175" s="104" t="str">
        <f>IF('I NILAI SEKOLAH'!I174="","", 'I NILAI SEKOLAH'!I174)</f>
        <v/>
      </c>
      <c r="AM175" s="104" t="str">
        <f>IF('I NILAI SEKOLAH'!J174="","", 'I NILAI SEKOLAH'!J174)</f>
        <v/>
      </c>
      <c r="AN175" s="104" t="str">
        <f>IF('I NILAI SEKOLAH'!K174="","", 'I NILAI SEKOLAH'!K174)</f>
        <v/>
      </c>
      <c r="AO175" s="104" t="str">
        <f>IF('I NILAI SEKOLAH'!L174="","", 'I NILAI SEKOLAH'!L174)</f>
        <v/>
      </c>
      <c r="AP175" s="104" t="str">
        <f>IF('I NILAI SEKOLAH'!M174="","", 'I NILAI SEKOLAH'!M174)</f>
        <v/>
      </c>
      <c r="AQ175" s="104" t="str">
        <f>IF('I NILAI SEKOLAH'!N174="","", 'I NILAI SEKOLAH'!N174)</f>
        <v/>
      </c>
      <c r="AR175" s="104" t="str">
        <f>IF('I NILAI SEKOLAH'!O174="","", 'I NILAI SEKOLAH'!O174)</f>
        <v/>
      </c>
      <c r="AS175" s="104" t="str">
        <f>IF('I NILAI SEKOLAH'!P174="","", 'I NILAI SEKOLAH'!P174)</f>
        <v/>
      </c>
      <c r="AT175" s="104" t="str">
        <f>IF('I NILAI SEKOLAH'!Q174="","", 'I NILAI SEKOLAH'!Q174)</f>
        <v/>
      </c>
      <c r="AU175" s="104" t="str">
        <f>IF('I NILAI SEKOLAH'!R174="","", 'I NILAI SEKOLAH'!R174)</f>
        <v/>
      </c>
      <c r="AV175" s="104" t="str">
        <f>IF('I NILAI SEKOLAH'!S174="","", 'I NILAI SEKOLAH'!S174)</f>
        <v/>
      </c>
      <c r="AW175" s="104" t="str">
        <f>IF('I NILAI SEKOLAH'!T174="","", 'I NILAI SEKOLAH'!T174)</f>
        <v/>
      </c>
      <c r="AX175" s="105" t="str">
        <f t="shared" si="24"/>
        <v xml:space="preserve">  </v>
      </c>
      <c r="AY175" s="66"/>
    </row>
    <row r="176" spans="1:51" ht="15.75" customHeight="1" x14ac:dyDescent="0.25">
      <c r="A176" s="90" t="str">
        <f>IF(BIODATA!A174="","", BIODATA!A174)</f>
        <v/>
      </c>
      <c r="B176" s="88" t="str">
        <f>IF(BIODATA!C174="","", BIODATA!C174)</f>
        <v/>
      </c>
      <c r="C176" s="88" t="str">
        <f>IF(BIODATA!D174="","", BIODATA!D174)</f>
        <v/>
      </c>
      <c r="D176" s="107" t="str">
        <f>IF(BIODATA!E174="","", BIODATA!E174)</f>
        <v/>
      </c>
      <c r="E176" s="88" t="str">
        <f>IF(BIODATA!H174="","", BIODATA!H174)</f>
        <v/>
      </c>
      <c r="F176" s="89" t="str">
        <f>IF('I NILAI UN'!E176="","",'I NILAI UN'!E176)</f>
        <v/>
      </c>
      <c r="G176" s="89" t="str">
        <f>IF('I NILAI UN'!F176="","",'I NILAI UN'!F176)</f>
        <v/>
      </c>
      <c r="H176" s="89" t="str">
        <f>IF('I NILAI UN'!G176="","",'I NILAI UN'!G176)</f>
        <v/>
      </c>
      <c r="I176" s="89" t="str">
        <f>IF('I NILAI UN'!H176="","",'I NILAI UN'!H176)</f>
        <v/>
      </c>
      <c r="J176" s="89">
        <f t="shared" si="21"/>
        <v>0</v>
      </c>
      <c r="K176" s="108" t="str">
        <f t="shared" si="23"/>
        <v/>
      </c>
      <c r="L176" s="108" t="str">
        <f t="shared" si="17"/>
        <v/>
      </c>
      <c r="M176" s="108" t="str">
        <f t="shared" si="18"/>
        <v/>
      </c>
      <c r="N176" s="108" t="str">
        <f t="shared" si="19"/>
        <v/>
      </c>
      <c r="O176" s="91" t="str">
        <f>Aa!K178</f>
        <v xml:space="preserve">  </v>
      </c>
      <c r="P176" s="91" t="str">
        <f>Ab!K179</f>
        <v xml:space="preserve">  </v>
      </c>
      <c r="Q176" s="91" t="str">
        <f>Ac!K179</f>
        <v xml:space="preserve">  </v>
      </c>
      <c r="R176" s="91" t="str">
        <f>Ad!K179</f>
        <v xml:space="preserve">  </v>
      </c>
      <c r="S176" s="91" t="str">
        <f>'A2'!K179</f>
        <v xml:space="preserve">  </v>
      </c>
      <c r="T176" s="91" t="str">
        <f>'A3'!K179</f>
        <v xml:space="preserve">  </v>
      </c>
      <c r="U176" s="91" t="str">
        <f>'A4'!K179</f>
        <v xml:space="preserve">  </v>
      </c>
      <c r="V176" s="91" t="str">
        <f>'A5'!K179</f>
        <v xml:space="preserve">  </v>
      </c>
      <c r="W176" s="91" t="str">
        <f>'A6'!K179</f>
        <v xml:space="preserve">  </v>
      </c>
      <c r="X176" s="91" t="str">
        <f>'A7'!K179</f>
        <v xml:space="preserve">  </v>
      </c>
      <c r="Y176" s="91" t="str">
        <f>'B1'!K179</f>
        <v xml:space="preserve">  </v>
      </c>
      <c r="Z176" s="91" t="str">
        <f>'B2'!K179</f>
        <v xml:space="preserve">  </v>
      </c>
      <c r="AA176" s="91" t="str">
        <f>'B3'!K179</f>
        <v xml:space="preserve">  </v>
      </c>
      <c r="AB176" s="91" t="str">
        <f>'C1'!K179</f>
        <v xml:space="preserve">  </v>
      </c>
      <c r="AC176" s="91" t="str">
        <f>'C2'!K179</f>
        <v xml:space="preserve">  </v>
      </c>
      <c r="AD176" s="91" t="str">
        <f>'C3'!K179</f>
        <v xml:space="preserve">  </v>
      </c>
      <c r="AE176" s="91" t="str">
        <f>'C4'!K179</f>
        <v xml:space="preserve">  </v>
      </c>
      <c r="AF176" s="101" t="str">
        <f t="shared" si="22"/>
        <v xml:space="preserve">  </v>
      </c>
      <c r="AG176" s="104" t="str">
        <f>IF('I NILAI SEKOLAH'!D175="","", 'I NILAI SEKOLAH'!D175)</f>
        <v/>
      </c>
      <c r="AH176" s="104" t="str">
        <f>IF('I NILAI SEKOLAH'!E175="","", 'I NILAI SEKOLAH'!E175)</f>
        <v/>
      </c>
      <c r="AI176" s="104" t="str">
        <f>IF('I NILAI SEKOLAH'!F175="","", 'I NILAI SEKOLAH'!F175)</f>
        <v/>
      </c>
      <c r="AJ176" s="104" t="str">
        <f>IF('I NILAI SEKOLAH'!G175="","", 'I NILAI SEKOLAH'!G175)</f>
        <v/>
      </c>
      <c r="AK176" s="104" t="str">
        <f>IF('I NILAI SEKOLAH'!H175="","", 'I NILAI SEKOLAH'!H175)</f>
        <v/>
      </c>
      <c r="AL176" s="104" t="str">
        <f>IF('I NILAI SEKOLAH'!I175="","", 'I NILAI SEKOLAH'!I175)</f>
        <v/>
      </c>
      <c r="AM176" s="104" t="str">
        <f>IF('I NILAI SEKOLAH'!J175="","", 'I NILAI SEKOLAH'!J175)</f>
        <v/>
      </c>
      <c r="AN176" s="104" t="str">
        <f>IF('I NILAI SEKOLAH'!K175="","", 'I NILAI SEKOLAH'!K175)</f>
        <v/>
      </c>
      <c r="AO176" s="104" t="str">
        <f>IF('I NILAI SEKOLAH'!L175="","", 'I NILAI SEKOLAH'!L175)</f>
        <v/>
      </c>
      <c r="AP176" s="104" t="str">
        <f>IF('I NILAI SEKOLAH'!M175="","", 'I NILAI SEKOLAH'!M175)</f>
        <v/>
      </c>
      <c r="AQ176" s="104" t="str">
        <f>IF('I NILAI SEKOLAH'!N175="","", 'I NILAI SEKOLAH'!N175)</f>
        <v/>
      </c>
      <c r="AR176" s="104" t="str">
        <f>IF('I NILAI SEKOLAH'!O175="","", 'I NILAI SEKOLAH'!O175)</f>
        <v/>
      </c>
      <c r="AS176" s="104" t="str">
        <f>IF('I NILAI SEKOLAH'!P175="","", 'I NILAI SEKOLAH'!P175)</f>
        <v/>
      </c>
      <c r="AT176" s="104" t="str">
        <f>IF('I NILAI SEKOLAH'!Q175="","", 'I NILAI SEKOLAH'!Q175)</f>
        <v/>
      </c>
      <c r="AU176" s="104" t="str">
        <f>IF('I NILAI SEKOLAH'!R175="","", 'I NILAI SEKOLAH'!R175)</f>
        <v/>
      </c>
      <c r="AV176" s="104" t="str">
        <f>IF('I NILAI SEKOLAH'!S175="","", 'I NILAI SEKOLAH'!S175)</f>
        <v/>
      </c>
      <c r="AW176" s="104" t="str">
        <f>IF('I NILAI SEKOLAH'!T175="","", 'I NILAI SEKOLAH'!T175)</f>
        <v/>
      </c>
      <c r="AX176" s="105" t="str">
        <f t="shared" si="24"/>
        <v xml:space="preserve">  </v>
      </c>
      <c r="AY176" s="66"/>
    </row>
    <row r="177" spans="1:51" ht="15.75" customHeight="1" x14ac:dyDescent="0.25">
      <c r="A177" s="90" t="str">
        <f>IF(BIODATA!A175="","", BIODATA!A175)</f>
        <v/>
      </c>
      <c r="B177" s="88" t="str">
        <f>IF(BIODATA!C175="","", BIODATA!C175)</f>
        <v/>
      </c>
      <c r="C177" s="88" t="str">
        <f>IF(BIODATA!D175="","", BIODATA!D175)</f>
        <v/>
      </c>
      <c r="D177" s="107" t="str">
        <f>IF(BIODATA!E175="","", BIODATA!E175)</f>
        <v/>
      </c>
      <c r="E177" s="88" t="str">
        <f>IF(BIODATA!H175="","", BIODATA!H175)</f>
        <v/>
      </c>
      <c r="F177" s="89" t="str">
        <f>IF('I NILAI UN'!E177="","",'I NILAI UN'!E177)</f>
        <v/>
      </c>
      <c r="G177" s="89" t="str">
        <f>IF('I NILAI UN'!F177="","",'I NILAI UN'!F177)</f>
        <v/>
      </c>
      <c r="H177" s="89" t="str">
        <f>IF('I NILAI UN'!G177="","",'I NILAI UN'!G177)</f>
        <v/>
      </c>
      <c r="I177" s="89" t="str">
        <f>IF('I NILAI UN'!H177="","",'I NILAI UN'!H177)</f>
        <v/>
      </c>
      <c r="J177" s="89">
        <f t="shared" si="21"/>
        <v>0</v>
      </c>
      <c r="K177" s="108" t="str">
        <f t="shared" si="23"/>
        <v/>
      </c>
      <c r="L177" s="108" t="str">
        <f t="shared" si="17"/>
        <v/>
      </c>
      <c r="M177" s="108" t="str">
        <f t="shared" si="18"/>
        <v/>
      </c>
      <c r="N177" s="108" t="str">
        <f t="shared" si="19"/>
        <v/>
      </c>
      <c r="O177" s="91" t="str">
        <f>Aa!K179</f>
        <v xml:space="preserve">  </v>
      </c>
      <c r="P177" s="91" t="str">
        <f>Ab!K180</f>
        <v xml:space="preserve">  </v>
      </c>
      <c r="Q177" s="91" t="str">
        <f>Ac!K180</f>
        <v xml:space="preserve">  </v>
      </c>
      <c r="R177" s="91" t="str">
        <f>Ad!K180</f>
        <v xml:space="preserve">  </v>
      </c>
      <c r="S177" s="91" t="str">
        <f>'A2'!K180</f>
        <v xml:space="preserve">  </v>
      </c>
      <c r="T177" s="91" t="str">
        <f>'A3'!K180</f>
        <v xml:space="preserve">  </v>
      </c>
      <c r="U177" s="91" t="str">
        <f>'A4'!K180</f>
        <v xml:space="preserve">  </v>
      </c>
      <c r="V177" s="91" t="str">
        <f>'A5'!K180</f>
        <v xml:space="preserve">  </v>
      </c>
      <c r="W177" s="91" t="str">
        <f>'A6'!K180</f>
        <v xml:space="preserve">  </v>
      </c>
      <c r="X177" s="91" t="str">
        <f>'A7'!K180</f>
        <v xml:space="preserve">  </v>
      </c>
      <c r="Y177" s="91" t="str">
        <f>'B1'!K180</f>
        <v xml:space="preserve">  </v>
      </c>
      <c r="Z177" s="91" t="str">
        <f>'B2'!K180</f>
        <v xml:space="preserve">  </v>
      </c>
      <c r="AA177" s="91" t="str">
        <f>'B3'!K180</f>
        <v xml:space="preserve">  </v>
      </c>
      <c r="AB177" s="91" t="str">
        <f>'C1'!K180</f>
        <v xml:space="preserve">  </v>
      </c>
      <c r="AC177" s="91" t="str">
        <f>'C2'!K180</f>
        <v xml:space="preserve">  </v>
      </c>
      <c r="AD177" s="91" t="str">
        <f>'C3'!K180</f>
        <v xml:space="preserve">  </v>
      </c>
      <c r="AE177" s="91" t="str">
        <f>'C4'!K180</f>
        <v xml:space="preserve">  </v>
      </c>
      <c r="AF177" s="101" t="str">
        <f t="shared" si="22"/>
        <v xml:space="preserve">  </v>
      </c>
      <c r="AG177" s="104" t="str">
        <f>IF('I NILAI SEKOLAH'!D176="","", 'I NILAI SEKOLAH'!D176)</f>
        <v/>
      </c>
      <c r="AH177" s="104" t="str">
        <f>IF('I NILAI SEKOLAH'!E176="","", 'I NILAI SEKOLAH'!E176)</f>
        <v/>
      </c>
      <c r="AI177" s="104" t="str">
        <f>IF('I NILAI SEKOLAH'!F176="","", 'I NILAI SEKOLAH'!F176)</f>
        <v/>
      </c>
      <c r="AJ177" s="104" t="str">
        <f>IF('I NILAI SEKOLAH'!G176="","", 'I NILAI SEKOLAH'!G176)</f>
        <v/>
      </c>
      <c r="AK177" s="104" t="str">
        <f>IF('I NILAI SEKOLAH'!H176="","", 'I NILAI SEKOLAH'!H176)</f>
        <v/>
      </c>
      <c r="AL177" s="104" t="str">
        <f>IF('I NILAI SEKOLAH'!I176="","", 'I NILAI SEKOLAH'!I176)</f>
        <v/>
      </c>
      <c r="AM177" s="104" t="str">
        <f>IF('I NILAI SEKOLAH'!J176="","", 'I NILAI SEKOLAH'!J176)</f>
        <v/>
      </c>
      <c r="AN177" s="104" t="str">
        <f>IF('I NILAI SEKOLAH'!K176="","", 'I NILAI SEKOLAH'!K176)</f>
        <v/>
      </c>
      <c r="AO177" s="104" t="str">
        <f>IF('I NILAI SEKOLAH'!L176="","", 'I NILAI SEKOLAH'!L176)</f>
        <v/>
      </c>
      <c r="AP177" s="104" t="str">
        <f>IF('I NILAI SEKOLAH'!M176="","", 'I NILAI SEKOLAH'!M176)</f>
        <v/>
      </c>
      <c r="AQ177" s="104" t="str">
        <f>IF('I NILAI SEKOLAH'!N176="","", 'I NILAI SEKOLAH'!N176)</f>
        <v/>
      </c>
      <c r="AR177" s="104" t="str">
        <f>IF('I NILAI SEKOLAH'!O176="","", 'I NILAI SEKOLAH'!O176)</f>
        <v/>
      </c>
      <c r="AS177" s="104" t="str">
        <f>IF('I NILAI SEKOLAH'!P176="","", 'I NILAI SEKOLAH'!P176)</f>
        <v/>
      </c>
      <c r="AT177" s="104" t="str">
        <f>IF('I NILAI SEKOLAH'!Q176="","", 'I NILAI SEKOLAH'!Q176)</f>
        <v/>
      </c>
      <c r="AU177" s="104" t="str">
        <f>IF('I NILAI SEKOLAH'!R176="","", 'I NILAI SEKOLAH'!R176)</f>
        <v/>
      </c>
      <c r="AV177" s="104" t="str">
        <f>IF('I NILAI SEKOLAH'!S176="","", 'I NILAI SEKOLAH'!S176)</f>
        <v/>
      </c>
      <c r="AW177" s="104" t="str">
        <f>IF('I NILAI SEKOLAH'!T176="","", 'I NILAI SEKOLAH'!T176)</f>
        <v/>
      </c>
      <c r="AX177" s="105" t="str">
        <f t="shared" si="24"/>
        <v xml:space="preserve">  </v>
      </c>
      <c r="AY177" s="66"/>
    </row>
    <row r="178" spans="1:51" ht="15.75" customHeight="1" x14ac:dyDescent="0.25">
      <c r="A178" s="90" t="str">
        <f>IF(BIODATA!A176="","", BIODATA!A176)</f>
        <v/>
      </c>
      <c r="B178" s="88" t="str">
        <f>IF(BIODATA!C176="","", BIODATA!C176)</f>
        <v/>
      </c>
      <c r="C178" s="88" t="str">
        <f>IF(BIODATA!D176="","", BIODATA!D176)</f>
        <v/>
      </c>
      <c r="D178" s="107" t="str">
        <f>IF(BIODATA!E176="","", BIODATA!E176)</f>
        <v/>
      </c>
      <c r="E178" s="88" t="str">
        <f>IF(BIODATA!H176="","", BIODATA!H176)</f>
        <v/>
      </c>
      <c r="F178" s="89" t="str">
        <f>IF('I NILAI UN'!E178="","",'I NILAI UN'!E178)</f>
        <v/>
      </c>
      <c r="G178" s="89" t="str">
        <f>IF('I NILAI UN'!F178="","",'I NILAI UN'!F178)</f>
        <v/>
      </c>
      <c r="H178" s="89" t="str">
        <f>IF('I NILAI UN'!G178="","",'I NILAI UN'!G178)</f>
        <v/>
      </c>
      <c r="I178" s="89" t="str">
        <f>IF('I NILAI UN'!H178="","",'I NILAI UN'!H178)</f>
        <v/>
      </c>
      <c r="J178" s="89">
        <f t="shared" si="21"/>
        <v>0</v>
      </c>
      <c r="K178" s="108" t="str">
        <f t="shared" si="23"/>
        <v/>
      </c>
      <c r="L178" s="108" t="str">
        <f t="shared" si="17"/>
        <v/>
      </c>
      <c r="M178" s="108" t="str">
        <f t="shared" si="18"/>
        <v/>
      </c>
      <c r="N178" s="108" t="str">
        <f t="shared" si="19"/>
        <v/>
      </c>
      <c r="O178" s="91" t="str">
        <f>Aa!K180</f>
        <v xml:space="preserve">  </v>
      </c>
      <c r="P178" s="91" t="str">
        <f>Ab!K181</f>
        <v xml:space="preserve">  </v>
      </c>
      <c r="Q178" s="91" t="str">
        <f>Ac!K181</f>
        <v xml:space="preserve">  </v>
      </c>
      <c r="R178" s="91" t="str">
        <f>Ad!K181</f>
        <v xml:space="preserve">  </v>
      </c>
      <c r="S178" s="91" t="str">
        <f>'A2'!K181</f>
        <v xml:space="preserve">  </v>
      </c>
      <c r="T178" s="91" t="str">
        <f>'A3'!K181</f>
        <v xml:space="preserve">  </v>
      </c>
      <c r="U178" s="91" t="str">
        <f>'A4'!K181</f>
        <v xml:space="preserve">  </v>
      </c>
      <c r="V178" s="91" t="str">
        <f>'A5'!K181</f>
        <v xml:space="preserve">  </v>
      </c>
      <c r="W178" s="91" t="str">
        <f>'A6'!K181</f>
        <v xml:space="preserve">  </v>
      </c>
      <c r="X178" s="91" t="str">
        <f>'A7'!K181</f>
        <v xml:space="preserve">  </v>
      </c>
      <c r="Y178" s="91" t="str">
        <f>'B1'!K181</f>
        <v xml:space="preserve">  </v>
      </c>
      <c r="Z178" s="91" t="str">
        <f>'B2'!K181</f>
        <v xml:space="preserve">  </v>
      </c>
      <c r="AA178" s="91" t="str">
        <f>'B3'!K181</f>
        <v xml:space="preserve">  </v>
      </c>
      <c r="AB178" s="91" t="str">
        <f>'C1'!K181</f>
        <v xml:space="preserve">  </v>
      </c>
      <c r="AC178" s="91" t="str">
        <f>'C2'!K181</f>
        <v xml:space="preserve">  </v>
      </c>
      <c r="AD178" s="91" t="str">
        <f>'C3'!K181</f>
        <v xml:space="preserve">  </v>
      </c>
      <c r="AE178" s="91" t="str">
        <f>'C4'!K181</f>
        <v xml:space="preserve">  </v>
      </c>
      <c r="AF178" s="101" t="str">
        <f t="shared" si="22"/>
        <v xml:space="preserve">  </v>
      </c>
      <c r="AG178" s="104" t="str">
        <f>IF('I NILAI SEKOLAH'!D177="","", 'I NILAI SEKOLAH'!D177)</f>
        <v/>
      </c>
      <c r="AH178" s="104" t="str">
        <f>IF('I NILAI SEKOLAH'!E177="","", 'I NILAI SEKOLAH'!E177)</f>
        <v/>
      </c>
      <c r="AI178" s="104" t="str">
        <f>IF('I NILAI SEKOLAH'!F177="","", 'I NILAI SEKOLAH'!F177)</f>
        <v/>
      </c>
      <c r="AJ178" s="104" t="str">
        <f>IF('I NILAI SEKOLAH'!G177="","", 'I NILAI SEKOLAH'!G177)</f>
        <v/>
      </c>
      <c r="AK178" s="104" t="str">
        <f>IF('I NILAI SEKOLAH'!H177="","", 'I NILAI SEKOLAH'!H177)</f>
        <v/>
      </c>
      <c r="AL178" s="104" t="str">
        <f>IF('I NILAI SEKOLAH'!I177="","", 'I NILAI SEKOLAH'!I177)</f>
        <v/>
      </c>
      <c r="AM178" s="104" t="str">
        <f>IF('I NILAI SEKOLAH'!J177="","", 'I NILAI SEKOLAH'!J177)</f>
        <v/>
      </c>
      <c r="AN178" s="104" t="str">
        <f>IF('I NILAI SEKOLAH'!K177="","", 'I NILAI SEKOLAH'!K177)</f>
        <v/>
      </c>
      <c r="AO178" s="104" t="str">
        <f>IF('I NILAI SEKOLAH'!L177="","", 'I NILAI SEKOLAH'!L177)</f>
        <v/>
      </c>
      <c r="AP178" s="104" t="str">
        <f>IF('I NILAI SEKOLAH'!M177="","", 'I NILAI SEKOLAH'!M177)</f>
        <v/>
      </c>
      <c r="AQ178" s="104" t="str">
        <f>IF('I NILAI SEKOLAH'!N177="","", 'I NILAI SEKOLAH'!N177)</f>
        <v/>
      </c>
      <c r="AR178" s="104" t="str">
        <f>IF('I NILAI SEKOLAH'!O177="","", 'I NILAI SEKOLAH'!O177)</f>
        <v/>
      </c>
      <c r="AS178" s="104" t="str">
        <f>IF('I NILAI SEKOLAH'!P177="","", 'I NILAI SEKOLAH'!P177)</f>
        <v/>
      </c>
      <c r="AT178" s="104" t="str">
        <f>IF('I NILAI SEKOLAH'!Q177="","", 'I NILAI SEKOLAH'!Q177)</f>
        <v/>
      </c>
      <c r="AU178" s="104" t="str">
        <f>IF('I NILAI SEKOLAH'!R177="","", 'I NILAI SEKOLAH'!R177)</f>
        <v/>
      </c>
      <c r="AV178" s="104" t="str">
        <f>IF('I NILAI SEKOLAH'!S177="","", 'I NILAI SEKOLAH'!S177)</f>
        <v/>
      </c>
      <c r="AW178" s="104" t="str">
        <f>IF('I NILAI SEKOLAH'!T177="","", 'I NILAI SEKOLAH'!T177)</f>
        <v/>
      </c>
      <c r="AX178" s="105" t="str">
        <f t="shared" si="24"/>
        <v xml:space="preserve">  </v>
      </c>
      <c r="AY178" s="66"/>
    </row>
    <row r="179" spans="1:51" ht="15.75" customHeight="1" x14ac:dyDescent="0.25">
      <c r="A179" s="90" t="str">
        <f>IF(BIODATA!A177="","", BIODATA!A177)</f>
        <v/>
      </c>
      <c r="B179" s="88" t="str">
        <f>IF(BIODATA!C177="","", BIODATA!C177)</f>
        <v/>
      </c>
      <c r="C179" s="88" t="str">
        <f>IF(BIODATA!D177="","", BIODATA!D177)</f>
        <v/>
      </c>
      <c r="D179" s="107" t="str">
        <f>IF(BIODATA!E177="","", BIODATA!E177)</f>
        <v/>
      </c>
      <c r="E179" s="88" t="str">
        <f>IF(BIODATA!H177="","", BIODATA!H177)</f>
        <v/>
      </c>
      <c r="F179" s="89" t="str">
        <f>IF('I NILAI UN'!E179="","",'I NILAI UN'!E179)</f>
        <v/>
      </c>
      <c r="G179" s="89" t="str">
        <f>IF('I NILAI UN'!F179="","",'I NILAI UN'!F179)</f>
        <v/>
      </c>
      <c r="H179" s="89" t="str">
        <f>IF('I NILAI UN'!G179="","",'I NILAI UN'!G179)</f>
        <v/>
      </c>
      <c r="I179" s="89" t="str">
        <f>IF('I NILAI UN'!H179="","",'I NILAI UN'!H179)</f>
        <v/>
      </c>
      <c r="J179" s="89">
        <f t="shared" si="21"/>
        <v>0</v>
      </c>
      <c r="K179" s="108" t="str">
        <f t="shared" si="23"/>
        <v/>
      </c>
      <c r="L179" s="108" t="str">
        <f t="shared" si="17"/>
        <v/>
      </c>
      <c r="M179" s="108" t="str">
        <f t="shared" si="18"/>
        <v/>
      </c>
      <c r="N179" s="108" t="str">
        <f t="shared" si="19"/>
        <v/>
      </c>
      <c r="O179" s="91" t="str">
        <f>Aa!K181</f>
        <v xml:space="preserve">  </v>
      </c>
      <c r="P179" s="91" t="str">
        <f>Ab!K182</f>
        <v xml:space="preserve">  </v>
      </c>
      <c r="Q179" s="91" t="str">
        <f>Ac!K182</f>
        <v xml:space="preserve">  </v>
      </c>
      <c r="R179" s="91" t="str">
        <f>Ad!K182</f>
        <v xml:space="preserve">  </v>
      </c>
      <c r="S179" s="91" t="str">
        <f>'A2'!K182</f>
        <v xml:space="preserve">  </v>
      </c>
      <c r="T179" s="91" t="str">
        <f>'A3'!K182</f>
        <v xml:space="preserve">  </v>
      </c>
      <c r="U179" s="91" t="str">
        <f>'A4'!K182</f>
        <v xml:space="preserve">  </v>
      </c>
      <c r="V179" s="91" t="str">
        <f>'A5'!K182</f>
        <v xml:space="preserve">  </v>
      </c>
      <c r="W179" s="91" t="str">
        <f>'A6'!K182</f>
        <v xml:space="preserve">  </v>
      </c>
      <c r="X179" s="91" t="str">
        <f>'A7'!K182</f>
        <v xml:space="preserve">  </v>
      </c>
      <c r="Y179" s="91" t="str">
        <f>'B1'!K182</f>
        <v xml:space="preserve">  </v>
      </c>
      <c r="Z179" s="91" t="str">
        <f>'B2'!K182</f>
        <v xml:space="preserve">  </v>
      </c>
      <c r="AA179" s="91" t="str">
        <f>'B3'!K182</f>
        <v xml:space="preserve">  </v>
      </c>
      <c r="AB179" s="91" t="str">
        <f>'C1'!K182</f>
        <v xml:space="preserve">  </v>
      </c>
      <c r="AC179" s="91" t="str">
        <f>'C2'!K182</f>
        <v xml:space="preserve">  </v>
      </c>
      <c r="AD179" s="91" t="str">
        <f>'C3'!K182</f>
        <v xml:space="preserve">  </v>
      </c>
      <c r="AE179" s="91" t="str">
        <f>'C4'!K182</f>
        <v xml:space="preserve">  </v>
      </c>
      <c r="AF179" s="101" t="str">
        <f t="shared" si="22"/>
        <v xml:space="preserve">  </v>
      </c>
      <c r="AG179" s="104" t="str">
        <f>IF('I NILAI SEKOLAH'!D178="","", 'I NILAI SEKOLAH'!D178)</f>
        <v/>
      </c>
      <c r="AH179" s="104" t="str">
        <f>IF('I NILAI SEKOLAH'!E178="","", 'I NILAI SEKOLAH'!E178)</f>
        <v/>
      </c>
      <c r="AI179" s="104" t="str">
        <f>IF('I NILAI SEKOLAH'!F178="","", 'I NILAI SEKOLAH'!F178)</f>
        <v/>
      </c>
      <c r="AJ179" s="104" t="str">
        <f>IF('I NILAI SEKOLAH'!G178="","", 'I NILAI SEKOLAH'!G178)</f>
        <v/>
      </c>
      <c r="AK179" s="104" t="str">
        <f>IF('I NILAI SEKOLAH'!H178="","", 'I NILAI SEKOLAH'!H178)</f>
        <v/>
      </c>
      <c r="AL179" s="104" t="str">
        <f>IF('I NILAI SEKOLAH'!I178="","", 'I NILAI SEKOLAH'!I178)</f>
        <v/>
      </c>
      <c r="AM179" s="104" t="str">
        <f>IF('I NILAI SEKOLAH'!J178="","", 'I NILAI SEKOLAH'!J178)</f>
        <v/>
      </c>
      <c r="AN179" s="104" t="str">
        <f>IF('I NILAI SEKOLAH'!K178="","", 'I NILAI SEKOLAH'!K178)</f>
        <v/>
      </c>
      <c r="AO179" s="104" t="str">
        <f>IF('I NILAI SEKOLAH'!L178="","", 'I NILAI SEKOLAH'!L178)</f>
        <v/>
      </c>
      <c r="AP179" s="104" t="str">
        <f>IF('I NILAI SEKOLAH'!M178="","", 'I NILAI SEKOLAH'!M178)</f>
        <v/>
      </c>
      <c r="AQ179" s="104" t="str">
        <f>IF('I NILAI SEKOLAH'!N178="","", 'I NILAI SEKOLAH'!N178)</f>
        <v/>
      </c>
      <c r="AR179" s="104" t="str">
        <f>IF('I NILAI SEKOLAH'!O178="","", 'I NILAI SEKOLAH'!O178)</f>
        <v/>
      </c>
      <c r="AS179" s="104" t="str">
        <f>IF('I NILAI SEKOLAH'!P178="","", 'I NILAI SEKOLAH'!P178)</f>
        <v/>
      </c>
      <c r="AT179" s="104" t="str">
        <f>IF('I NILAI SEKOLAH'!Q178="","", 'I NILAI SEKOLAH'!Q178)</f>
        <v/>
      </c>
      <c r="AU179" s="104" t="str">
        <f>IF('I NILAI SEKOLAH'!R178="","", 'I NILAI SEKOLAH'!R178)</f>
        <v/>
      </c>
      <c r="AV179" s="104" t="str">
        <f>IF('I NILAI SEKOLAH'!S178="","", 'I NILAI SEKOLAH'!S178)</f>
        <v/>
      </c>
      <c r="AW179" s="104" t="str">
        <f>IF('I NILAI SEKOLAH'!T178="","", 'I NILAI SEKOLAH'!T178)</f>
        <v/>
      </c>
      <c r="AX179" s="105" t="str">
        <f t="shared" si="24"/>
        <v xml:space="preserve">  </v>
      </c>
      <c r="AY179" s="66"/>
    </row>
    <row r="180" spans="1:51" ht="15.75" customHeight="1" x14ac:dyDescent="0.25">
      <c r="A180" s="90" t="str">
        <f>IF(BIODATA!A178="","", BIODATA!A178)</f>
        <v/>
      </c>
      <c r="B180" s="88" t="str">
        <f>IF(BIODATA!C178="","", BIODATA!C178)</f>
        <v/>
      </c>
      <c r="C180" s="88" t="str">
        <f>IF(BIODATA!D178="","", BIODATA!D178)</f>
        <v/>
      </c>
      <c r="D180" s="107" t="str">
        <f>IF(BIODATA!E178="","", BIODATA!E178)</f>
        <v/>
      </c>
      <c r="E180" s="88" t="str">
        <f>IF(BIODATA!H178="","", BIODATA!H178)</f>
        <v/>
      </c>
      <c r="F180" s="89" t="str">
        <f>IF('I NILAI UN'!E180="","",'I NILAI UN'!E180)</f>
        <v/>
      </c>
      <c r="G180" s="89" t="str">
        <f>IF('I NILAI UN'!F180="","",'I NILAI UN'!F180)</f>
        <v/>
      </c>
      <c r="H180" s="89" t="str">
        <f>IF('I NILAI UN'!G180="","",'I NILAI UN'!G180)</f>
        <v/>
      </c>
      <c r="I180" s="89" t="str">
        <f>IF('I NILAI UN'!H180="","",'I NILAI UN'!H180)</f>
        <v/>
      </c>
      <c r="J180" s="89">
        <f t="shared" si="21"/>
        <v>0</v>
      </c>
      <c r="K180" s="108" t="str">
        <f t="shared" si="23"/>
        <v/>
      </c>
      <c r="L180" s="108" t="str">
        <f t="shared" si="17"/>
        <v/>
      </c>
      <c r="M180" s="108" t="str">
        <f t="shared" si="18"/>
        <v/>
      </c>
      <c r="N180" s="108" t="str">
        <f t="shared" si="19"/>
        <v/>
      </c>
      <c r="O180" s="91" t="str">
        <f>Aa!K182</f>
        <v xml:space="preserve">  </v>
      </c>
      <c r="P180" s="91" t="str">
        <f>Ab!K183</f>
        <v xml:space="preserve">  </v>
      </c>
      <c r="Q180" s="91" t="str">
        <f>Ac!K183</f>
        <v xml:space="preserve">  </v>
      </c>
      <c r="R180" s="91" t="str">
        <f>Ad!K183</f>
        <v xml:space="preserve">  </v>
      </c>
      <c r="S180" s="91" t="str">
        <f>'A2'!K183</f>
        <v xml:space="preserve">  </v>
      </c>
      <c r="T180" s="91" t="str">
        <f>'A3'!K183</f>
        <v xml:space="preserve">  </v>
      </c>
      <c r="U180" s="91" t="str">
        <f>'A4'!K183</f>
        <v xml:space="preserve">  </v>
      </c>
      <c r="V180" s="91" t="str">
        <f>'A5'!K183</f>
        <v xml:space="preserve">  </v>
      </c>
      <c r="W180" s="91" t="str">
        <f>'A6'!K183</f>
        <v xml:space="preserve">  </v>
      </c>
      <c r="X180" s="91" t="str">
        <f>'A7'!K183</f>
        <v xml:space="preserve">  </v>
      </c>
      <c r="Y180" s="91" t="str">
        <f>'B1'!K183</f>
        <v xml:space="preserve">  </v>
      </c>
      <c r="Z180" s="91" t="str">
        <f>'B2'!K183</f>
        <v xml:space="preserve">  </v>
      </c>
      <c r="AA180" s="91" t="str">
        <f>'B3'!K183</f>
        <v xml:space="preserve">  </v>
      </c>
      <c r="AB180" s="91" t="str">
        <f>'C1'!K183</f>
        <v xml:space="preserve">  </v>
      </c>
      <c r="AC180" s="91" t="str">
        <f>'C2'!K183</f>
        <v xml:space="preserve">  </v>
      </c>
      <c r="AD180" s="91" t="str">
        <f>'C3'!K183</f>
        <v xml:space="preserve">  </v>
      </c>
      <c r="AE180" s="91" t="str">
        <f>'C4'!K183</f>
        <v xml:space="preserve">  </v>
      </c>
      <c r="AF180" s="101" t="str">
        <f t="shared" si="22"/>
        <v xml:space="preserve">  </v>
      </c>
      <c r="AG180" s="104" t="str">
        <f>IF('I NILAI SEKOLAH'!D179="","", 'I NILAI SEKOLAH'!D179)</f>
        <v/>
      </c>
      <c r="AH180" s="104" t="str">
        <f>IF('I NILAI SEKOLAH'!E179="","", 'I NILAI SEKOLAH'!E179)</f>
        <v/>
      </c>
      <c r="AI180" s="104" t="str">
        <f>IF('I NILAI SEKOLAH'!F179="","", 'I NILAI SEKOLAH'!F179)</f>
        <v/>
      </c>
      <c r="AJ180" s="104" t="str">
        <f>IF('I NILAI SEKOLAH'!G179="","", 'I NILAI SEKOLAH'!G179)</f>
        <v/>
      </c>
      <c r="AK180" s="104" t="str">
        <f>IF('I NILAI SEKOLAH'!H179="","", 'I NILAI SEKOLAH'!H179)</f>
        <v/>
      </c>
      <c r="AL180" s="104" t="str">
        <f>IF('I NILAI SEKOLAH'!I179="","", 'I NILAI SEKOLAH'!I179)</f>
        <v/>
      </c>
      <c r="AM180" s="104" t="str">
        <f>IF('I NILAI SEKOLAH'!J179="","", 'I NILAI SEKOLAH'!J179)</f>
        <v/>
      </c>
      <c r="AN180" s="104" t="str">
        <f>IF('I NILAI SEKOLAH'!K179="","", 'I NILAI SEKOLAH'!K179)</f>
        <v/>
      </c>
      <c r="AO180" s="104" t="str">
        <f>IF('I NILAI SEKOLAH'!L179="","", 'I NILAI SEKOLAH'!L179)</f>
        <v/>
      </c>
      <c r="AP180" s="104" t="str">
        <f>IF('I NILAI SEKOLAH'!M179="","", 'I NILAI SEKOLAH'!M179)</f>
        <v/>
      </c>
      <c r="AQ180" s="104" t="str">
        <f>IF('I NILAI SEKOLAH'!N179="","", 'I NILAI SEKOLAH'!N179)</f>
        <v/>
      </c>
      <c r="AR180" s="104" t="str">
        <f>IF('I NILAI SEKOLAH'!O179="","", 'I NILAI SEKOLAH'!O179)</f>
        <v/>
      </c>
      <c r="AS180" s="104" t="str">
        <f>IF('I NILAI SEKOLAH'!P179="","", 'I NILAI SEKOLAH'!P179)</f>
        <v/>
      </c>
      <c r="AT180" s="104" t="str">
        <f>IF('I NILAI SEKOLAH'!Q179="","", 'I NILAI SEKOLAH'!Q179)</f>
        <v/>
      </c>
      <c r="AU180" s="104" t="str">
        <f>IF('I NILAI SEKOLAH'!R179="","", 'I NILAI SEKOLAH'!R179)</f>
        <v/>
      </c>
      <c r="AV180" s="104" t="str">
        <f>IF('I NILAI SEKOLAH'!S179="","", 'I NILAI SEKOLAH'!S179)</f>
        <v/>
      </c>
      <c r="AW180" s="104" t="str">
        <f>IF('I NILAI SEKOLAH'!T179="","", 'I NILAI SEKOLAH'!T179)</f>
        <v/>
      </c>
      <c r="AX180" s="105" t="str">
        <f t="shared" si="24"/>
        <v xml:space="preserve">  </v>
      </c>
      <c r="AY180" s="66"/>
    </row>
    <row r="181" spans="1:51" ht="15.75" customHeight="1" x14ac:dyDescent="0.25">
      <c r="A181" s="90" t="str">
        <f>IF(BIODATA!A179="","", BIODATA!A179)</f>
        <v/>
      </c>
      <c r="B181" s="88" t="str">
        <f>IF(BIODATA!C179="","", BIODATA!C179)</f>
        <v/>
      </c>
      <c r="C181" s="88" t="str">
        <f>IF(BIODATA!D179="","", BIODATA!D179)</f>
        <v/>
      </c>
      <c r="D181" s="107" t="str">
        <f>IF(BIODATA!E179="","", BIODATA!E179)</f>
        <v/>
      </c>
      <c r="E181" s="88" t="str">
        <f>IF(BIODATA!H179="","", BIODATA!H179)</f>
        <v/>
      </c>
      <c r="F181" s="89" t="str">
        <f>IF('I NILAI UN'!E181="","",'I NILAI UN'!E181)</f>
        <v/>
      </c>
      <c r="G181" s="89" t="str">
        <f>IF('I NILAI UN'!F181="","",'I NILAI UN'!F181)</f>
        <v/>
      </c>
      <c r="H181" s="89" t="str">
        <f>IF('I NILAI UN'!G181="","",'I NILAI UN'!G181)</f>
        <v/>
      </c>
      <c r="I181" s="89" t="str">
        <f>IF('I NILAI UN'!H181="","",'I NILAI UN'!H181)</f>
        <v/>
      </c>
      <c r="J181" s="89">
        <f t="shared" si="21"/>
        <v>0</v>
      </c>
      <c r="K181" s="108" t="str">
        <f t="shared" si="23"/>
        <v/>
      </c>
      <c r="L181" s="108" t="str">
        <f t="shared" si="17"/>
        <v/>
      </c>
      <c r="M181" s="108" t="str">
        <f t="shared" si="18"/>
        <v/>
      </c>
      <c r="N181" s="108" t="str">
        <f t="shared" si="19"/>
        <v/>
      </c>
      <c r="O181" s="91" t="str">
        <f>Aa!K183</f>
        <v xml:space="preserve">  </v>
      </c>
      <c r="P181" s="91" t="str">
        <f>Ab!K184</f>
        <v xml:space="preserve">  </v>
      </c>
      <c r="Q181" s="91" t="str">
        <f>Ac!K184</f>
        <v xml:space="preserve">  </v>
      </c>
      <c r="R181" s="91" t="str">
        <f>Ad!K184</f>
        <v xml:space="preserve">  </v>
      </c>
      <c r="S181" s="91" t="str">
        <f>'A2'!K184</f>
        <v xml:space="preserve">  </v>
      </c>
      <c r="T181" s="91" t="str">
        <f>'A3'!K184</f>
        <v xml:space="preserve">  </v>
      </c>
      <c r="U181" s="91" t="str">
        <f>'A4'!K184</f>
        <v xml:space="preserve">  </v>
      </c>
      <c r="V181" s="91" t="str">
        <f>'A5'!K184</f>
        <v xml:space="preserve">  </v>
      </c>
      <c r="W181" s="91" t="str">
        <f>'A6'!K184</f>
        <v xml:space="preserve">  </v>
      </c>
      <c r="X181" s="91" t="str">
        <f>'A7'!K184</f>
        <v xml:space="preserve">  </v>
      </c>
      <c r="Y181" s="91" t="str">
        <f>'B1'!K184</f>
        <v xml:space="preserve">  </v>
      </c>
      <c r="Z181" s="91" t="str">
        <f>'B2'!K184</f>
        <v xml:space="preserve">  </v>
      </c>
      <c r="AA181" s="91" t="str">
        <f>'B3'!K184</f>
        <v xml:space="preserve">  </v>
      </c>
      <c r="AB181" s="91" t="str">
        <f>'C1'!K184</f>
        <v xml:space="preserve">  </v>
      </c>
      <c r="AC181" s="91" t="str">
        <f>'C2'!K184</f>
        <v xml:space="preserve">  </v>
      </c>
      <c r="AD181" s="91" t="str">
        <f>'C3'!K184</f>
        <v xml:space="preserve">  </v>
      </c>
      <c r="AE181" s="91" t="str">
        <f>'C4'!K184</f>
        <v xml:space="preserve">  </v>
      </c>
      <c r="AF181" s="101" t="str">
        <f t="shared" si="22"/>
        <v xml:space="preserve">  </v>
      </c>
      <c r="AG181" s="104" t="str">
        <f>IF('I NILAI SEKOLAH'!D180="","", 'I NILAI SEKOLAH'!D180)</f>
        <v/>
      </c>
      <c r="AH181" s="104" t="str">
        <f>IF('I NILAI SEKOLAH'!E180="","", 'I NILAI SEKOLAH'!E180)</f>
        <v/>
      </c>
      <c r="AI181" s="104" t="str">
        <f>IF('I NILAI SEKOLAH'!F180="","", 'I NILAI SEKOLAH'!F180)</f>
        <v/>
      </c>
      <c r="AJ181" s="104" t="str">
        <f>IF('I NILAI SEKOLAH'!G180="","", 'I NILAI SEKOLAH'!G180)</f>
        <v/>
      </c>
      <c r="AK181" s="104" t="str">
        <f>IF('I NILAI SEKOLAH'!H180="","", 'I NILAI SEKOLAH'!H180)</f>
        <v/>
      </c>
      <c r="AL181" s="104" t="str">
        <f>IF('I NILAI SEKOLAH'!I180="","", 'I NILAI SEKOLAH'!I180)</f>
        <v/>
      </c>
      <c r="AM181" s="104" t="str">
        <f>IF('I NILAI SEKOLAH'!J180="","", 'I NILAI SEKOLAH'!J180)</f>
        <v/>
      </c>
      <c r="AN181" s="104" t="str">
        <f>IF('I NILAI SEKOLAH'!K180="","", 'I NILAI SEKOLAH'!K180)</f>
        <v/>
      </c>
      <c r="AO181" s="104" t="str">
        <f>IF('I NILAI SEKOLAH'!L180="","", 'I NILAI SEKOLAH'!L180)</f>
        <v/>
      </c>
      <c r="AP181" s="104" t="str">
        <f>IF('I NILAI SEKOLAH'!M180="","", 'I NILAI SEKOLAH'!M180)</f>
        <v/>
      </c>
      <c r="AQ181" s="104" t="str">
        <f>IF('I NILAI SEKOLAH'!N180="","", 'I NILAI SEKOLAH'!N180)</f>
        <v/>
      </c>
      <c r="AR181" s="104" t="str">
        <f>IF('I NILAI SEKOLAH'!O180="","", 'I NILAI SEKOLAH'!O180)</f>
        <v/>
      </c>
      <c r="AS181" s="104" t="str">
        <f>IF('I NILAI SEKOLAH'!P180="","", 'I NILAI SEKOLAH'!P180)</f>
        <v/>
      </c>
      <c r="AT181" s="104" t="str">
        <f>IF('I NILAI SEKOLAH'!Q180="","", 'I NILAI SEKOLAH'!Q180)</f>
        <v/>
      </c>
      <c r="AU181" s="104" t="str">
        <f>IF('I NILAI SEKOLAH'!R180="","", 'I NILAI SEKOLAH'!R180)</f>
        <v/>
      </c>
      <c r="AV181" s="104" t="str">
        <f>IF('I NILAI SEKOLAH'!S180="","", 'I NILAI SEKOLAH'!S180)</f>
        <v/>
      </c>
      <c r="AW181" s="104" t="str">
        <f>IF('I NILAI SEKOLAH'!T180="","", 'I NILAI SEKOLAH'!T180)</f>
        <v/>
      </c>
      <c r="AX181" s="105" t="str">
        <f t="shared" si="24"/>
        <v xml:space="preserve">  </v>
      </c>
      <c r="AY181" s="66"/>
    </row>
    <row r="182" spans="1:51" ht="15.75" customHeight="1" x14ac:dyDescent="0.25">
      <c r="A182" s="90" t="str">
        <f>IF(BIODATA!A180="","", BIODATA!A180)</f>
        <v/>
      </c>
      <c r="B182" s="88" t="str">
        <f>IF(BIODATA!C180="","", BIODATA!C180)</f>
        <v/>
      </c>
      <c r="C182" s="88" t="str">
        <f>IF(BIODATA!D180="","", BIODATA!D180)</f>
        <v/>
      </c>
      <c r="D182" s="107" t="str">
        <f>IF(BIODATA!E180="","", BIODATA!E180)</f>
        <v/>
      </c>
      <c r="E182" s="88" t="str">
        <f>IF(BIODATA!H180="","", BIODATA!H180)</f>
        <v/>
      </c>
      <c r="F182" s="89" t="str">
        <f>IF('I NILAI UN'!E182="","",'I NILAI UN'!E182)</f>
        <v/>
      </c>
      <c r="G182" s="89" t="str">
        <f>IF('I NILAI UN'!F182="","",'I NILAI UN'!F182)</f>
        <v/>
      </c>
      <c r="H182" s="89" t="str">
        <f>IF('I NILAI UN'!G182="","",'I NILAI UN'!G182)</f>
        <v/>
      </c>
      <c r="I182" s="89" t="str">
        <f>IF('I NILAI UN'!H182="","",'I NILAI UN'!H182)</f>
        <v/>
      </c>
      <c r="J182" s="89">
        <f t="shared" si="21"/>
        <v>0</v>
      </c>
      <c r="K182" s="108" t="str">
        <f t="shared" si="23"/>
        <v/>
      </c>
      <c r="L182" s="108" t="str">
        <f t="shared" si="17"/>
        <v/>
      </c>
      <c r="M182" s="108" t="str">
        <f t="shared" si="18"/>
        <v/>
      </c>
      <c r="N182" s="108" t="str">
        <f t="shared" si="19"/>
        <v/>
      </c>
      <c r="O182" s="91" t="str">
        <f>Aa!K184</f>
        <v xml:space="preserve">  </v>
      </c>
      <c r="P182" s="91" t="str">
        <f>Ab!K185</f>
        <v xml:space="preserve">  </v>
      </c>
      <c r="Q182" s="91" t="str">
        <f>Ac!K185</f>
        <v xml:space="preserve">  </v>
      </c>
      <c r="R182" s="91" t="str">
        <f>Ad!K185</f>
        <v xml:space="preserve">  </v>
      </c>
      <c r="S182" s="91" t="str">
        <f>'A2'!K185</f>
        <v xml:space="preserve">  </v>
      </c>
      <c r="T182" s="91" t="str">
        <f>'A3'!K185</f>
        <v xml:space="preserve">  </v>
      </c>
      <c r="U182" s="91" t="str">
        <f>'A4'!K185</f>
        <v xml:space="preserve">  </v>
      </c>
      <c r="V182" s="91" t="str">
        <f>'A5'!K185</f>
        <v xml:space="preserve">  </v>
      </c>
      <c r="W182" s="91" t="str">
        <f>'A6'!K185</f>
        <v xml:space="preserve">  </v>
      </c>
      <c r="X182" s="91" t="str">
        <f>'A7'!K185</f>
        <v xml:space="preserve">  </v>
      </c>
      <c r="Y182" s="91" t="str">
        <f>'B1'!K185</f>
        <v xml:space="preserve">  </v>
      </c>
      <c r="Z182" s="91" t="str">
        <f>'B2'!K185</f>
        <v xml:space="preserve">  </v>
      </c>
      <c r="AA182" s="91" t="str">
        <f>'B3'!K185</f>
        <v xml:space="preserve">  </v>
      </c>
      <c r="AB182" s="91" t="str">
        <f>'C1'!K185</f>
        <v xml:space="preserve">  </v>
      </c>
      <c r="AC182" s="91" t="str">
        <f>'C2'!K185</f>
        <v xml:space="preserve">  </v>
      </c>
      <c r="AD182" s="91" t="str">
        <f>'C3'!K185</f>
        <v xml:space="preserve">  </v>
      </c>
      <c r="AE182" s="91" t="str">
        <f>'C4'!K185</f>
        <v xml:space="preserve">  </v>
      </c>
      <c r="AF182" s="101" t="str">
        <f t="shared" si="22"/>
        <v xml:space="preserve">  </v>
      </c>
      <c r="AG182" s="104" t="str">
        <f>IF('I NILAI SEKOLAH'!D181="","", 'I NILAI SEKOLAH'!D181)</f>
        <v/>
      </c>
      <c r="AH182" s="104" t="str">
        <f>IF('I NILAI SEKOLAH'!E181="","", 'I NILAI SEKOLAH'!E181)</f>
        <v/>
      </c>
      <c r="AI182" s="104" t="str">
        <f>IF('I NILAI SEKOLAH'!F181="","", 'I NILAI SEKOLAH'!F181)</f>
        <v/>
      </c>
      <c r="AJ182" s="104" t="str">
        <f>IF('I NILAI SEKOLAH'!G181="","", 'I NILAI SEKOLAH'!G181)</f>
        <v/>
      </c>
      <c r="AK182" s="104" t="str">
        <f>IF('I NILAI SEKOLAH'!H181="","", 'I NILAI SEKOLAH'!H181)</f>
        <v/>
      </c>
      <c r="AL182" s="104" t="str">
        <f>IF('I NILAI SEKOLAH'!I181="","", 'I NILAI SEKOLAH'!I181)</f>
        <v/>
      </c>
      <c r="AM182" s="104" t="str">
        <f>IF('I NILAI SEKOLAH'!J181="","", 'I NILAI SEKOLAH'!J181)</f>
        <v/>
      </c>
      <c r="AN182" s="104" t="str">
        <f>IF('I NILAI SEKOLAH'!K181="","", 'I NILAI SEKOLAH'!K181)</f>
        <v/>
      </c>
      <c r="AO182" s="104" t="str">
        <f>IF('I NILAI SEKOLAH'!L181="","", 'I NILAI SEKOLAH'!L181)</f>
        <v/>
      </c>
      <c r="AP182" s="104" t="str">
        <f>IF('I NILAI SEKOLAH'!M181="","", 'I NILAI SEKOLAH'!M181)</f>
        <v/>
      </c>
      <c r="AQ182" s="104" t="str">
        <f>IF('I NILAI SEKOLAH'!N181="","", 'I NILAI SEKOLAH'!N181)</f>
        <v/>
      </c>
      <c r="AR182" s="104" t="str">
        <f>IF('I NILAI SEKOLAH'!O181="","", 'I NILAI SEKOLAH'!O181)</f>
        <v/>
      </c>
      <c r="AS182" s="104" t="str">
        <f>IF('I NILAI SEKOLAH'!P181="","", 'I NILAI SEKOLAH'!P181)</f>
        <v/>
      </c>
      <c r="AT182" s="104" t="str">
        <f>IF('I NILAI SEKOLAH'!Q181="","", 'I NILAI SEKOLAH'!Q181)</f>
        <v/>
      </c>
      <c r="AU182" s="104" t="str">
        <f>IF('I NILAI SEKOLAH'!R181="","", 'I NILAI SEKOLAH'!R181)</f>
        <v/>
      </c>
      <c r="AV182" s="104" t="str">
        <f>IF('I NILAI SEKOLAH'!S181="","", 'I NILAI SEKOLAH'!S181)</f>
        <v/>
      </c>
      <c r="AW182" s="104" t="str">
        <f>IF('I NILAI SEKOLAH'!T181="","", 'I NILAI SEKOLAH'!T181)</f>
        <v/>
      </c>
      <c r="AX182" s="105" t="str">
        <f t="shared" si="24"/>
        <v xml:space="preserve">  </v>
      </c>
      <c r="AY182" s="66"/>
    </row>
    <row r="183" spans="1:51" ht="15.75" customHeight="1" x14ac:dyDescent="0.25">
      <c r="A183" s="90" t="str">
        <f>IF(BIODATA!A181="","", BIODATA!A181)</f>
        <v/>
      </c>
      <c r="B183" s="88" t="str">
        <f>IF(BIODATA!C181="","", BIODATA!C181)</f>
        <v/>
      </c>
      <c r="C183" s="88" t="str">
        <f>IF(BIODATA!D181="","", BIODATA!D181)</f>
        <v/>
      </c>
      <c r="D183" s="107" t="str">
        <f>IF(BIODATA!E181="","", BIODATA!E181)</f>
        <v/>
      </c>
      <c r="E183" s="88" t="str">
        <f>IF(BIODATA!H181="","", BIODATA!H181)</f>
        <v/>
      </c>
      <c r="F183" s="89" t="str">
        <f>IF('I NILAI UN'!E183="","",'I NILAI UN'!E183)</f>
        <v/>
      </c>
      <c r="G183" s="89" t="str">
        <f>IF('I NILAI UN'!F183="","",'I NILAI UN'!F183)</f>
        <v/>
      </c>
      <c r="H183" s="89" t="str">
        <f>IF('I NILAI UN'!G183="","",'I NILAI UN'!G183)</f>
        <v/>
      </c>
      <c r="I183" s="89" t="str">
        <f>IF('I NILAI UN'!H183="","",'I NILAI UN'!H183)</f>
        <v/>
      </c>
      <c r="J183" s="89">
        <f t="shared" si="21"/>
        <v>0</v>
      </c>
      <c r="K183" s="108" t="str">
        <f t="shared" si="23"/>
        <v/>
      </c>
      <c r="L183" s="108" t="str">
        <f t="shared" si="17"/>
        <v/>
      </c>
      <c r="M183" s="108" t="str">
        <f t="shared" si="18"/>
        <v/>
      </c>
      <c r="N183" s="108" t="str">
        <f t="shared" si="19"/>
        <v/>
      </c>
      <c r="O183" s="91" t="str">
        <f>Aa!K185</f>
        <v xml:space="preserve">  </v>
      </c>
      <c r="P183" s="91" t="str">
        <f>Ab!K186</f>
        <v xml:space="preserve">  </v>
      </c>
      <c r="Q183" s="91" t="str">
        <f>Ac!K186</f>
        <v xml:space="preserve">  </v>
      </c>
      <c r="R183" s="91" t="str">
        <f>Ad!K186</f>
        <v xml:space="preserve">  </v>
      </c>
      <c r="S183" s="91" t="str">
        <f>'A2'!K186</f>
        <v xml:space="preserve">  </v>
      </c>
      <c r="T183" s="91" t="str">
        <f>'A3'!K186</f>
        <v xml:space="preserve">  </v>
      </c>
      <c r="U183" s="91" t="str">
        <f>'A4'!K186</f>
        <v xml:space="preserve">  </v>
      </c>
      <c r="V183" s="91" t="str">
        <f>'A5'!K186</f>
        <v xml:space="preserve">  </v>
      </c>
      <c r="W183" s="91" t="str">
        <f>'A6'!K186</f>
        <v xml:space="preserve">  </v>
      </c>
      <c r="X183" s="91" t="str">
        <f>'A7'!K186</f>
        <v xml:space="preserve">  </v>
      </c>
      <c r="Y183" s="91" t="str">
        <f>'B1'!K186</f>
        <v xml:space="preserve">  </v>
      </c>
      <c r="Z183" s="91" t="str">
        <f>'B2'!K186</f>
        <v xml:space="preserve">  </v>
      </c>
      <c r="AA183" s="91" t="str">
        <f>'B3'!K186</f>
        <v xml:space="preserve">  </v>
      </c>
      <c r="AB183" s="91" t="str">
        <f>'C1'!K186</f>
        <v xml:space="preserve">  </v>
      </c>
      <c r="AC183" s="91" t="str">
        <f>'C2'!K186</f>
        <v xml:space="preserve">  </v>
      </c>
      <c r="AD183" s="91" t="str">
        <f>'C3'!K186</f>
        <v xml:space="preserve">  </v>
      </c>
      <c r="AE183" s="91" t="str">
        <f>'C4'!K186</f>
        <v xml:space="preserve">  </v>
      </c>
      <c r="AF183" s="101" t="str">
        <f t="shared" si="22"/>
        <v xml:space="preserve">  </v>
      </c>
      <c r="AG183" s="104" t="str">
        <f>IF('I NILAI SEKOLAH'!D182="","", 'I NILAI SEKOLAH'!D182)</f>
        <v/>
      </c>
      <c r="AH183" s="104" t="str">
        <f>IF('I NILAI SEKOLAH'!E182="","", 'I NILAI SEKOLAH'!E182)</f>
        <v/>
      </c>
      <c r="AI183" s="104" t="str">
        <f>IF('I NILAI SEKOLAH'!F182="","", 'I NILAI SEKOLAH'!F182)</f>
        <v/>
      </c>
      <c r="AJ183" s="104" t="str">
        <f>IF('I NILAI SEKOLAH'!G182="","", 'I NILAI SEKOLAH'!G182)</f>
        <v/>
      </c>
      <c r="AK183" s="104" t="str">
        <f>IF('I NILAI SEKOLAH'!H182="","", 'I NILAI SEKOLAH'!H182)</f>
        <v/>
      </c>
      <c r="AL183" s="104" t="str">
        <f>IF('I NILAI SEKOLAH'!I182="","", 'I NILAI SEKOLAH'!I182)</f>
        <v/>
      </c>
      <c r="AM183" s="104" t="str">
        <f>IF('I NILAI SEKOLAH'!J182="","", 'I NILAI SEKOLAH'!J182)</f>
        <v/>
      </c>
      <c r="AN183" s="104" t="str">
        <f>IF('I NILAI SEKOLAH'!K182="","", 'I NILAI SEKOLAH'!K182)</f>
        <v/>
      </c>
      <c r="AO183" s="104" t="str">
        <f>IF('I NILAI SEKOLAH'!L182="","", 'I NILAI SEKOLAH'!L182)</f>
        <v/>
      </c>
      <c r="AP183" s="104" t="str">
        <f>IF('I NILAI SEKOLAH'!M182="","", 'I NILAI SEKOLAH'!M182)</f>
        <v/>
      </c>
      <c r="AQ183" s="104" t="str">
        <f>IF('I NILAI SEKOLAH'!N182="","", 'I NILAI SEKOLAH'!N182)</f>
        <v/>
      </c>
      <c r="AR183" s="104" t="str">
        <f>IF('I NILAI SEKOLAH'!O182="","", 'I NILAI SEKOLAH'!O182)</f>
        <v/>
      </c>
      <c r="AS183" s="104" t="str">
        <f>IF('I NILAI SEKOLAH'!P182="","", 'I NILAI SEKOLAH'!P182)</f>
        <v/>
      </c>
      <c r="AT183" s="104" t="str">
        <f>IF('I NILAI SEKOLAH'!Q182="","", 'I NILAI SEKOLAH'!Q182)</f>
        <v/>
      </c>
      <c r="AU183" s="104" t="str">
        <f>IF('I NILAI SEKOLAH'!R182="","", 'I NILAI SEKOLAH'!R182)</f>
        <v/>
      </c>
      <c r="AV183" s="104" t="str">
        <f>IF('I NILAI SEKOLAH'!S182="","", 'I NILAI SEKOLAH'!S182)</f>
        <v/>
      </c>
      <c r="AW183" s="104" t="str">
        <f>IF('I NILAI SEKOLAH'!T182="","", 'I NILAI SEKOLAH'!T182)</f>
        <v/>
      </c>
      <c r="AX183" s="105" t="str">
        <f t="shared" si="24"/>
        <v xml:space="preserve">  </v>
      </c>
      <c r="AY183" s="66"/>
    </row>
    <row r="184" spans="1:51" ht="15.75" customHeight="1" x14ac:dyDescent="0.25">
      <c r="A184" s="90" t="str">
        <f>IF(BIODATA!A182="","", BIODATA!A182)</f>
        <v/>
      </c>
      <c r="B184" s="88" t="str">
        <f>IF(BIODATA!C182="","", BIODATA!C182)</f>
        <v/>
      </c>
      <c r="C184" s="88" t="str">
        <f>IF(BIODATA!D182="","", BIODATA!D182)</f>
        <v/>
      </c>
      <c r="D184" s="107" t="str">
        <f>IF(BIODATA!E182="","", BIODATA!E182)</f>
        <v/>
      </c>
      <c r="E184" s="88" t="str">
        <f>IF(BIODATA!H182="","", BIODATA!H182)</f>
        <v/>
      </c>
      <c r="F184" s="89" t="str">
        <f>IF('I NILAI UN'!E184="","",'I NILAI UN'!E184)</f>
        <v/>
      </c>
      <c r="G184" s="89" t="str">
        <f>IF('I NILAI UN'!F184="","",'I NILAI UN'!F184)</f>
        <v/>
      </c>
      <c r="H184" s="89" t="str">
        <f>IF('I NILAI UN'!G184="","",'I NILAI UN'!G184)</f>
        <v/>
      </c>
      <c r="I184" s="89" t="str">
        <f>IF('I NILAI UN'!H184="","",'I NILAI UN'!H184)</f>
        <v/>
      </c>
      <c r="J184" s="89">
        <f t="shared" si="21"/>
        <v>0</v>
      </c>
      <c r="K184" s="108" t="str">
        <f t="shared" si="23"/>
        <v/>
      </c>
      <c r="L184" s="108" t="str">
        <f t="shared" si="17"/>
        <v/>
      </c>
      <c r="M184" s="108" t="str">
        <f t="shared" si="18"/>
        <v/>
      </c>
      <c r="N184" s="108" t="str">
        <f t="shared" si="19"/>
        <v/>
      </c>
      <c r="O184" s="91" t="str">
        <f>Aa!K186</f>
        <v xml:space="preserve">  </v>
      </c>
      <c r="P184" s="91" t="str">
        <f>Ab!K187</f>
        <v xml:space="preserve">  </v>
      </c>
      <c r="Q184" s="91" t="str">
        <f>Ac!K187</f>
        <v xml:space="preserve">  </v>
      </c>
      <c r="R184" s="91" t="str">
        <f>Ad!K187</f>
        <v xml:space="preserve">  </v>
      </c>
      <c r="S184" s="91" t="str">
        <f>'A2'!K187</f>
        <v xml:space="preserve">  </v>
      </c>
      <c r="T184" s="91" t="str">
        <f>'A3'!K187</f>
        <v xml:space="preserve">  </v>
      </c>
      <c r="U184" s="91" t="str">
        <f>'A4'!K187</f>
        <v xml:space="preserve">  </v>
      </c>
      <c r="V184" s="91" t="str">
        <f>'A5'!K187</f>
        <v xml:space="preserve">  </v>
      </c>
      <c r="W184" s="91" t="str">
        <f>'A6'!K187</f>
        <v xml:space="preserve">  </v>
      </c>
      <c r="X184" s="91" t="str">
        <f>'A7'!K187</f>
        <v xml:space="preserve">  </v>
      </c>
      <c r="Y184" s="91" t="str">
        <f>'B1'!K187</f>
        <v xml:space="preserve">  </v>
      </c>
      <c r="Z184" s="91" t="str">
        <f>'B2'!K187</f>
        <v xml:space="preserve">  </v>
      </c>
      <c r="AA184" s="91" t="str">
        <f>'B3'!K187</f>
        <v xml:space="preserve">  </v>
      </c>
      <c r="AB184" s="91" t="str">
        <f>'C1'!K187</f>
        <v xml:space="preserve">  </v>
      </c>
      <c r="AC184" s="91" t="str">
        <f>'C2'!K187</f>
        <v xml:space="preserve">  </v>
      </c>
      <c r="AD184" s="91" t="str">
        <f>'C3'!K187</f>
        <v xml:space="preserve">  </v>
      </c>
      <c r="AE184" s="91" t="str">
        <f>'C4'!K187</f>
        <v xml:space="preserve">  </v>
      </c>
      <c r="AF184" s="101" t="str">
        <f t="shared" si="22"/>
        <v xml:space="preserve">  </v>
      </c>
      <c r="AG184" s="104" t="str">
        <f>IF('I NILAI SEKOLAH'!D183="","", 'I NILAI SEKOLAH'!D183)</f>
        <v/>
      </c>
      <c r="AH184" s="104" t="str">
        <f>IF('I NILAI SEKOLAH'!E183="","", 'I NILAI SEKOLAH'!E183)</f>
        <v/>
      </c>
      <c r="AI184" s="104" t="str">
        <f>IF('I NILAI SEKOLAH'!F183="","", 'I NILAI SEKOLAH'!F183)</f>
        <v/>
      </c>
      <c r="AJ184" s="104" t="str">
        <f>IF('I NILAI SEKOLAH'!G183="","", 'I NILAI SEKOLAH'!G183)</f>
        <v/>
      </c>
      <c r="AK184" s="104" t="str">
        <f>IF('I NILAI SEKOLAH'!H183="","", 'I NILAI SEKOLAH'!H183)</f>
        <v/>
      </c>
      <c r="AL184" s="104" t="str">
        <f>IF('I NILAI SEKOLAH'!I183="","", 'I NILAI SEKOLAH'!I183)</f>
        <v/>
      </c>
      <c r="AM184" s="104" t="str">
        <f>IF('I NILAI SEKOLAH'!J183="","", 'I NILAI SEKOLAH'!J183)</f>
        <v/>
      </c>
      <c r="AN184" s="104" t="str">
        <f>IF('I NILAI SEKOLAH'!K183="","", 'I NILAI SEKOLAH'!K183)</f>
        <v/>
      </c>
      <c r="AO184" s="104" t="str">
        <f>IF('I NILAI SEKOLAH'!L183="","", 'I NILAI SEKOLAH'!L183)</f>
        <v/>
      </c>
      <c r="AP184" s="104" t="str">
        <f>IF('I NILAI SEKOLAH'!M183="","", 'I NILAI SEKOLAH'!M183)</f>
        <v/>
      </c>
      <c r="AQ184" s="104" t="str">
        <f>IF('I NILAI SEKOLAH'!N183="","", 'I NILAI SEKOLAH'!N183)</f>
        <v/>
      </c>
      <c r="AR184" s="104" t="str">
        <f>IF('I NILAI SEKOLAH'!O183="","", 'I NILAI SEKOLAH'!O183)</f>
        <v/>
      </c>
      <c r="AS184" s="104" t="str">
        <f>IF('I NILAI SEKOLAH'!P183="","", 'I NILAI SEKOLAH'!P183)</f>
        <v/>
      </c>
      <c r="AT184" s="104" t="str">
        <f>IF('I NILAI SEKOLAH'!Q183="","", 'I NILAI SEKOLAH'!Q183)</f>
        <v/>
      </c>
      <c r="AU184" s="104" t="str">
        <f>IF('I NILAI SEKOLAH'!R183="","", 'I NILAI SEKOLAH'!R183)</f>
        <v/>
      </c>
      <c r="AV184" s="104" t="str">
        <f>IF('I NILAI SEKOLAH'!S183="","", 'I NILAI SEKOLAH'!S183)</f>
        <v/>
      </c>
      <c r="AW184" s="104" t="str">
        <f>IF('I NILAI SEKOLAH'!T183="","", 'I NILAI SEKOLAH'!T183)</f>
        <v/>
      </c>
      <c r="AX184" s="105" t="str">
        <f t="shared" si="24"/>
        <v xml:space="preserve">  </v>
      </c>
      <c r="AY184" s="66"/>
    </row>
    <row r="185" spans="1:51" ht="15.75" customHeight="1" x14ac:dyDescent="0.25">
      <c r="A185" s="90" t="str">
        <f>IF(BIODATA!A183="","", BIODATA!A183)</f>
        <v/>
      </c>
      <c r="B185" s="88" t="str">
        <f>IF(BIODATA!C183="","", BIODATA!C183)</f>
        <v/>
      </c>
      <c r="C185" s="88" t="str">
        <f>IF(BIODATA!D183="","", BIODATA!D183)</f>
        <v/>
      </c>
      <c r="D185" s="107" t="str">
        <f>IF(BIODATA!E183="","", BIODATA!E183)</f>
        <v/>
      </c>
      <c r="E185" s="88" t="str">
        <f>IF(BIODATA!H183="","", BIODATA!H183)</f>
        <v/>
      </c>
      <c r="F185" s="89" t="str">
        <f>IF('I NILAI UN'!E185="","",'I NILAI UN'!E185)</f>
        <v/>
      </c>
      <c r="G185" s="89" t="str">
        <f>IF('I NILAI UN'!F185="","",'I NILAI UN'!F185)</f>
        <v/>
      </c>
      <c r="H185" s="89" t="str">
        <f>IF('I NILAI UN'!G185="","",'I NILAI UN'!G185)</f>
        <v/>
      </c>
      <c r="I185" s="89" t="str">
        <f>IF('I NILAI UN'!H185="","",'I NILAI UN'!H185)</f>
        <v/>
      </c>
      <c r="J185" s="89">
        <f t="shared" si="21"/>
        <v>0</v>
      </c>
      <c r="K185" s="108" t="str">
        <f t="shared" si="23"/>
        <v/>
      </c>
      <c r="L185" s="108" t="str">
        <f t="shared" si="17"/>
        <v/>
      </c>
      <c r="M185" s="108" t="str">
        <f t="shared" si="18"/>
        <v/>
      </c>
      <c r="N185" s="108" t="str">
        <f t="shared" si="19"/>
        <v/>
      </c>
      <c r="O185" s="91" t="str">
        <f>Aa!K187</f>
        <v xml:space="preserve">  </v>
      </c>
      <c r="P185" s="91" t="str">
        <f>Ab!K188</f>
        <v xml:space="preserve">  </v>
      </c>
      <c r="Q185" s="91" t="str">
        <f>Ac!K188</f>
        <v xml:space="preserve">  </v>
      </c>
      <c r="R185" s="91" t="str">
        <f>Ad!K188</f>
        <v xml:space="preserve">  </v>
      </c>
      <c r="S185" s="91" t="str">
        <f>'A2'!K188</f>
        <v xml:space="preserve">  </v>
      </c>
      <c r="T185" s="91" t="str">
        <f>'A3'!K188</f>
        <v xml:space="preserve">  </v>
      </c>
      <c r="U185" s="91" t="str">
        <f>'A4'!K188</f>
        <v xml:space="preserve">  </v>
      </c>
      <c r="V185" s="91" t="str">
        <f>'A5'!K188</f>
        <v xml:space="preserve">  </v>
      </c>
      <c r="W185" s="91" t="str">
        <f>'A6'!K188</f>
        <v xml:space="preserve">  </v>
      </c>
      <c r="X185" s="91" t="str">
        <f>'A7'!K188</f>
        <v xml:space="preserve">  </v>
      </c>
      <c r="Y185" s="91" t="str">
        <f>'B1'!K188</f>
        <v xml:space="preserve">  </v>
      </c>
      <c r="Z185" s="91" t="str">
        <f>'B2'!K188</f>
        <v xml:space="preserve">  </v>
      </c>
      <c r="AA185" s="91" t="str">
        <f>'B3'!K188</f>
        <v xml:space="preserve">  </v>
      </c>
      <c r="AB185" s="91" t="str">
        <f>'C1'!K188</f>
        <v xml:space="preserve">  </v>
      </c>
      <c r="AC185" s="91" t="str">
        <f>'C2'!K188</f>
        <v xml:space="preserve">  </v>
      </c>
      <c r="AD185" s="91" t="str">
        <f>'C3'!K188</f>
        <v xml:space="preserve">  </v>
      </c>
      <c r="AE185" s="91" t="str">
        <f>'C4'!K188</f>
        <v xml:space="preserve">  </v>
      </c>
      <c r="AF185" s="101" t="str">
        <f t="shared" si="22"/>
        <v xml:space="preserve">  </v>
      </c>
      <c r="AG185" s="104" t="str">
        <f>IF('I NILAI SEKOLAH'!D184="","", 'I NILAI SEKOLAH'!D184)</f>
        <v/>
      </c>
      <c r="AH185" s="104" t="str">
        <f>IF('I NILAI SEKOLAH'!E184="","", 'I NILAI SEKOLAH'!E184)</f>
        <v/>
      </c>
      <c r="AI185" s="104" t="str">
        <f>IF('I NILAI SEKOLAH'!F184="","", 'I NILAI SEKOLAH'!F184)</f>
        <v/>
      </c>
      <c r="AJ185" s="104" t="str">
        <f>IF('I NILAI SEKOLAH'!G184="","", 'I NILAI SEKOLAH'!G184)</f>
        <v/>
      </c>
      <c r="AK185" s="104" t="str">
        <f>IF('I NILAI SEKOLAH'!H184="","", 'I NILAI SEKOLAH'!H184)</f>
        <v/>
      </c>
      <c r="AL185" s="104" t="str">
        <f>IF('I NILAI SEKOLAH'!I184="","", 'I NILAI SEKOLAH'!I184)</f>
        <v/>
      </c>
      <c r="AM185" s="104" t="str">
        <f>IF('I NILAI SEKOLAH'!J184="","", 'I NILAI SEKOLAH'!J184)</f>
        <v/>
      </c>
      <c r="AN185" s="104" t="str">
        <f>IF('I NILAI SEKOLAH'!K184="","", 'I NILAI SEKOLAH'!K184)</f>
        <v/>
      </c>
      <c r="AO185" s="104" t="str">
        <f>IF('I NILAI SEKOLAH'!L184="","", 'I NILAI SEKOLAH'!L184)</f>
        <v/>
      </c>
      <c r="AP185" s="104" t="str">
        <f>IF('I NILAI SEKOLAH'!M184="","", 'I NILAI SEKOLAH'!M184)</f>
        <v/>
      </c>
      <c r="AQ185" s="104" t="str">
        <f>IF('I NILAI SEKOLAH'!N184="","", 'I NILAI SEKOLAH'!N184)</f>
        <v/>
      </c>
      <c r="AR185" s="104" t="str">
        <f>IF('I NILAI SEKOLAH'!O184="","", 'I NILAI SEKOLAH'!O184)</f>
        <v/>
      </c>
      <c r="AS185" s="104" t="str">
        <f>IF('I NILAI SEKOLAH'!P184="","", 'I NILAI SEKOLAH'!P184)</f>
        <v/>
      </c>
      <c r="AT185" s="104" t="str">
        <f>IF('I NILAI SEKOLAH'!Q184="","", 'I NILAI SEKOLAH'!Q184)</f>
        <v/>
      </c>
      <c r="AU185" s="104" t="str">
        <f>IF('I NILAI SEKOLAH'!R184="","", 'I NILAI SEKOLAH'!R184)</f>
        <v/>
      </c>
      <c r="AV185" s="104" t="str">
        <f>IF('I NILAI SEKOLAH'!S184="","", 'I NILAI SEKOLAH'!S184)</f>
        <v/>
      </c>
      <c r="AW185" s="104" t="str">
        <f>IF('I NILAI SEKOLAH'!T184="","", 'I NILAI SEKOLAH'!T184)</f>
        <v/>
      </c>
      <c r="AX185" s="105" t="str">
        <f t="shared" si="24"/>
        <v xml:space="preserve">  </v>
      </c>
      <c r="AY185" s="66"/>
    </row>
    <row r="186" spans="1:51" ht="15.75" customHeight="1" x14ac:dyDescent="0.25">
      <c r="A186" s="90" t="str">
        <f>IF(BIODATA!A184="","", BIODATA!A184)</f>
        <v/>
      </c>
      <c r="B186" s="88" t="str">
        <f>IF(BIODATA!C184="","", BIODATA!C184)</f>
        <v/>
      </c>
      <c r="C186" s="88" t="str">
        <f>IF(BIODATA!D184="","", BIODATA!D184)</f>
        <v/>
      </c>
      <c r="D186" s="107" t="str">
        <f>IF(BIODATA!E184="","", BIODATA!E184)</f>
        <v/>
      </c>
      <c r="E186" s="88" t="str">
        <f>IF(BIODATA!H184="","", BIODATA!H184)</f>
        <v/>
      </c>
      <c r="F186" s="89" t="str">
        <f>IF('I NILAI UN'!E186="","",'I NILAI UN'!E186)</f>
        <v/>
      </c>
      <c r="G186" s="89" t="str">
        <f>IF('I NILAI UN'!F186="","",'I NILAI UN'!F186)</f>
        <v/>
      </c>
      <c r="H186" s="89" t="str">
        <f>IF('I NILAI UN'!G186="","",'I NILAI UN'!G186)</f>
        <v/>
      </c>
      <c r="I186" s="89" t="str">
        <f>IF('I NILAI UN'!H186="","",'I NILAI UN'!H186)</f>
        <v/>
      </c>
      <c r="J186" s="89">
        <f t="shared" si="21"/>
        <v>0</v>
      </c>
      <c r="K186" s="108" t="str">
        <f t="shared" si="23"/>
        <v/>
      </c>
      <c r="L186" s="108" t="str">
        <f t="shared" si="17"/>
        <v/>
      </c>
      <c r="M186" s="108" t="str">
        <f t="shared" si="18"/>
        <v/>
      </c>
      <c r="N186" s="108" t="str">
        <f t="shared" si="19"/>
        <v/>
      </c>
      <c r="O186" s="91" t="str">
        <f>Aa!K188</f>
        <v xml:space="preserve">  </v>
      </c>
      <c r="P186" s="91" t="str">
        <f>Ab!K189</f>
        <v xml:space="preserve">  </v>
      </c>
      <c r="Q186" s="91" t="str">
        <f>Ac!K189</f>
        <v xml:space="preserve">  </v>
      </c>
      <c r="R186" s="91" t="str">
        <f>Ad!K189</f>
        <v xml:space="preserve">  </v>
      </c>
      <c r="S186" s="91" t="str">
        <f>'A2'!K189</f>
        <v xml:space="preserve">  </v>
      </c>
      <c r="T186" s="91" t="str">
        <f>'A3'!K189</f>
        <v xml:space="preserve">  </v>
      </c>
      <c r="U186" s="91" t="str">
        <f>'A4'!K189</f>
        <v xml:space="preserve">  </v>
      </c>
      <c r="V186" s="91" t="str">
        <f>'A5'!K189</f>
        <v xml:space="preserve">  </v>
      </c>
      <c r="W186" s="91" t="str">
        <f>'A6'!K189</f>
        <v xml:space="preserve">  </v>
      </c>
      <c r="X186" s="91" t="str">
        <f>'A7'!K189</f>
        <v xml:space="preserve">  </v>
      </c>
      <c r="Y186" s="91" t="str">
        <f>'B1'!K189</f>
        <v xml:space="preserve">  </v>
      </c>
      <c r="Z186" s="91" t="str">
        <f>'B2'!K189</f>
        <v xml:space="preserve">  </v>
      </c>
      <c r="AA186" s="91" t="str">
        <f>'B3'!K189</f>
        <v xml:space="preserve">  </v>
      </c>
      <c r="AB186" s="91" t="str">
        <f>'C1'!K189</f>
        <v xml:space="preserve">  </v>
      </c>
      <c r="AC186" s="91" t="str">
        <f>'C2'!K189</f>
        <v xml:space="preserve">  </v>
      </c>
      <c r="AD186" s="91" t="str">
        <f>'C3'!K189</f>
        <v xml:space="preserve">  </v>
      </c>
      <c r="AE186" s="91" t="str">
        <f>'C4'!K189</f>
        <v xml:space="preserve">  </v>
      </c>
      <c r="AF186" s="101" t="str">
        <f t="shared" si="22"/>
        <v xml:space="preserve">  </v>
      </c>
      <c r="AG186" s="104" t="str">
        <f>IF('I NILAI SEKOLAH'!D185="","", 'I NILAI SEKOLAH'!D185)</f>
        <v/>
      </c>
      <c r="AH186" s="104" t="str">
        <f>IF('I NILAI SEKOLAH'!E185="","", 'I NILAI SEKOLAH'!E185)</f>
        <v/>
      </c>
      <c r="AI186" s="104" t="str">
        <f>IF('I NILAI SEKOLAH'!F185="","", 'I NILAI SEKOLAH'!F185)</f>
        <v/>
      </c>
      <c r="AJ186" s="104" t="str">
        <f>IF('I NILAI SEKOLAH'!G185="","", 'I NILAI SEKOLAH'!G185)</f>
        <v/>
      </c>
      <c r="AK186" s="104" t="str">
        <f>IF('I NILAI SEKOLAH'!H185="","", 'I NILAI SEKOLAH'!H185)</f>
        <v/>
      </c>
      <c r="AL186" s="104" t="str">
        <f>IF('I NILAI SEKOLAH'!I185="","", 'I NILAI SEKOLAH'!I185)</f>
        <v/>
      </c>
      <c r="AM186" s="104" t="str">
        <f>IF('I NILAI SEKOLAH'!J185="","", 'I NILAI SEKOLAH'!J185)</f>
        <v/>
      </c>
      <c r="AN186" s="104" t="str">
        <f>IF('I NILAI SEKOLAH'!K185="","", 'I NILAI SEKOLAH'!K185)</f>
        <v/>
      </c>
      <c r="AO186" s="104" t="str">
        <f>IF('I NILAI SEKOLAH'!L185="","", 'I NILAI SEKOLAH'!L185)</f>
        <v/>
      </c>
      <c r="AP186" s="104" t="str">
        <f>IF('I NILAI SEKOLAH'!M185="","", 'I NILAI SEKOLAH'!M185)</f>
        <v/>
      </c>
      <c r="AQ186" s="104" t="str">
        <f>IF('I NILAI SEKOLAH'!N185="","", 'I NILAI SEKOLAH'!N185)</f>
        <v/>
      </c>
      <c r="AR186" s="104" t="str">
        <f>IF('I NILAI SEKOLAH'!O185="","", 'I NILAI SEKOLAH'!O185)</f>
        <v/>
      </c>
      <c r="AS186" s="104" t="str">
        <f>IF('I NILAI SEKOLAH'!P185="","", 'I NILAI SEKOLAH'!P185)</f>
        <v/>
      </c>
      <c r="AT186" s="104" t="str">
        <f>IF('I NILAI SEKOLAH'!Q185="","", 'I NILAI SEKOLAH'!Q185)</f>
        <v/>
      </c>
      <c r="AU186" s="104" t="str">
        <f>IF('I NILAI SEKOLAH'!R185="","", 'I NILAI SEKOLAH'!R185)</f>
        <v/>
      </c>
      <c r="AV186" s="104" t="str">
        <f>IF('I NILAI SEKOLAH'!S185="","", 'I NILAI SEKOLAH'!S185)</f>
        <v/>
      </c>
      <c r="AW186" s="104" t="str">
        <f>IF('I NILAI SEKOLAH'!T185="","", 'I NILAI SEKOLAH'!T185)</f>
        <v/>
      </c>
      <c r="AX186" s="105" t="str">
        <f t="shared" si="24"/>
        <v xml:space="preserve">  </v>
      </c>
      <c r="AY186" s="66"/>
    </row>
    <row r="187" spans="1:51" ht="15.75" customHeight="1" x14ac:dyDescent="0.25">
      <c r="A187" s="90" t="str">
        <f>IF(BIODATA!A185="","", BIODATA!A185)</f>
        <v/>
      </c>
      <c r="B187" s="88" t="str">
        <f>IF(BIODATA!C185="","", BIODATA!C185)</f>
        <v/>
      </c>
      <c r="C187" s="88" t="str">
        <f>IF(BIODATA!D185="","", BIODATA!D185)</f>
        <v/>
      </c>
      <c r="D187" s="107" t="str">
        <f>IF(BIODATA!E185="","", BIODATA!E185)</f>
        <v/>
      </c>
      <c r="E187" s="88" t="str">
        <f>IF(BIODATA!H185="","", BIODATA!H185)</f>
        <v/>
      </c>
      <c r="F187" s="89" t="str">
        <f>IF('I NILAI UN'!E187="","",'I NILAI UN'!E187)</f>
        <v/>
      </c>
      <c r="G187" s="89" t="str">
        <f>IF('I NILAI UN'!F187="","",'I NILAI UN'!F187)</f>
        <v/>
      </c>
      <c r="H187" s="89" t="str">
        <f>IF('I NILAI UN'!G187="","",'I NILAI UN'!G187)</f>
        <v/>
      </c>
      <c r="I187" s="89" t="str">
        <f>IF('I NILAI UN'!H187="","",'I NILAI UN'!H187)</f>
        <v/>
      </c>
      <c r="J187" s="89">
        <f t="shared" si="21"/>
        <v>0</v>
      </c>
      <c r="K187" s="108" t="str">
        <f t="shared" si="23"/>
        <v/>
      </c>
      <c r="L187" s="108" t="str">
        <f t="shared" si="17"/>
        <v/>
      </c>
      <c r="M187" s="108" t="str">
        <f t="shared" si="18"/>
        <v/>
      </c>
      <c r="N187" s="108" t="str">
        <f t="shared" si="19"/>
        <v/>
      </c>
      <c r="O187" s="91" t="str">
        <f>Aa!K189</f>
        <v xml:space="preserve">  </v>
      </c>
      <c r="P187" s="91" t="str">
        <f>Ab!K190</f>
        <v xml:space="preserve">  </v>
      </c>
      <c r="Q187" s="91" t="str">
        <f>Ac!K190</f>
        <v xml:space="preserve">  </v>
      </c>
      <c r="R187" s="91" t="str">
        <f>Ad!K190</f>
        <v xml:space="preserve">  </v>
      </c>
      <c r="S187" s="91" t="str">
        <f>'A2'!K190</f>
        <v xml:space="preserve">  </v>
      </c>
      <c r="T187" s="91" t="str">
        <f>'A3'!K190</f>
        <v xml:space="preserve">  </v>
      </c>
      <c r="U187" s="91" t="str">
        <f>'A4'!K190</f>
        <v xml:space="preserve">  </v>
      </c>
      <c r="V187" s="91" t="str">
        <f>'A5'!K190</f>
        <v xml:space="preserve">  </v>
      </c>
      <c r="W187" s="91" t="str">
        <f>'A6'!K190</f>
        <v xml:space="preserve">  </v>
      </c>
      <c r="X187" s="91" t="str">
        <f>'A7'!K190</f>
        <v xml:space="preserve">  </v>
      </c>
      <c r="Y187" s="91" t="str">
        <f>'B1'!K190</f>
        <v xml:space="preserve">  </v>
      </c>
      <c r="Z187" s="91" t="str">
        <f>'B2'!K190</f>
        <v xml:space="preserve">  </v>
      </c>
      <c r="AA187" s="91" t="str">
        <f>'B3'!K190</f>
        <v xml:space="preserve">  </v>
      </c>
      <c r="AB187" s="91" t="str">
        <f>'C1'!K190</f>
        <v xml:space="preserve">  </v>
      </c>
      <c r="AC187" s="91" t="str">
        <f>'C2'!K190</f>
        <v xml:space="preserve">  </v>
      </c>
      <c r="AD187" s="91" t="str">
        <f>'C3'!K190</f>
        <v xml:space="preserve">  </v>
      </c>
      <c r="AE187" s="91" t="str">
        <f>'C4'!K190</f>
        <v xml:space="preserve">  </v>
      </c>
      <c r="AF187" s="101" t="str">
        <f t="shared" si="22"/>
        <v xml:space="preserve">  </v>
      </c>
      <c r="AG187" s="104" t="str">
        <f>IF('I NILAI SEKOLAH'!D186="","", 'I NILAI SEKOLAH'!D186)</f>
        <v/>
      </c>
      <c r="AH187" s="104" t="str">
        <f>IF('I NILAI SEKOLAH'!E186="","", 'I NILAI SEKOLAH'!E186)</f>
        <v/>
      </c>
      <c r="AI187" s="104" t="str">
        <f>IF('I NILAI SEKOLAH'!F186="","", 'I NILAI SEKOLAH'!F186)</f>
        <v/>
      </c>
      <c r="AJ187" s="104" t="str">
        <f>IF('I NILAI SEKOLAH'!G186="","", 'I NILAI SEKOLAH'!G186)</f>
        <v/>
      </c>
      <c r="AK187" s="104" t="str">
        <f>IF('I NILAI SEKOLAH'!H186="","", 'I NILAI SEKOLAH'!H186)</f>
        <v/>
      </c>
      <c r="AL187" s="104" t="str">
        <f>IF('I NILAI SEKOLAH'!I186="","", 'I NILAI SEKOLAH'!I186)</f>
        <v/>
      </c>
      <c r="AM187" s="104" t="str">
        <f>IF('I NILAI SEKOLAH'!J186="","", 'I NILAI SEKOLAH'!J186)</f>
        <v/>
      </c>
      <c r="AN187" s="104" t="str">
        <f>IF('I NILAI SEKOLAH'!K186="","", 'I NILAI SEKOLAH'!K186)</f>
        <v/>
      </c>
      <c r="AO187" s="104" t="str">
        <f>IF('I NILAI SEKOLAH'!L186="","", 'I NILAI SEKOLAH'!L186)</f>
        <v/>
      </c>
      <c r="AP187" s="104" t="str">
        <f>IF('I NILAI SEKOLAH'!M186="","", 'I NILAI SEKOLAH'!M186)</f>
        <v/>
      </c>
      <c r="AQ187" s="104" t="str">
        <f>IF('I NILAI SEKOLAH'!N186="","", 'I NILAI SEKOLAH'!N186)</f>
        <v/>
      </c>
      <c r="AR187" s="104" t="str">
        <f>IF('I NILAI SEKOLAH'!O186="","", 'I NILAI SEKOLAH'!O186)</f>
        <v/>
      </c>
      <c r="AS187" s="104" t="str">
        <f>IF('I NILAI SEKOLAH'!P186="","", 'I NILAI SEKOLAH'!P186)</f>
        <v/>
      </c>
      <c r="AT187" s="104" t="str">
        <f>IF('I NILAI SEKOLAH'!Q186="","", 'I NILAI SEKOLAH'!Q186)</f>
        <v/>
      </c>
      <c r="AU187" s="104" t="str">
        <f>IF('I NILAI SEKOLAH'!R186="","", 'I NILAI SEKOLAH'!R186)</f>
        <v/>
      </c>
      <c r="AV187" s="104" t="str">
        <f>IF('I NILAI SEKOLAH'!S186="","", 'I NILAI SEKOLAH'!S186)</f>
        <v/>
      </c>
      <c r="AW187" s="104" t="str">
        <f>IF('I NILAI SEKOLAH'!T186="","", 'I NILAI SEKOLAH'!T186)</f>
        <v/>
      </c>
      <c r="AX187" s="105" t="str">
        <f t="shared" si="24"/>
        <v xml:space="preserve">  </v>
      </c>
      <c r="AY187" s="66"/>
    </row>
    <row r="188" spans="1:51" ht="15.75" customHeight="1" x14ac:dyDescent="0.25">
      <c r="A188" s="90" t="str">
        <f>IF(BIODATA!A186="","", BIODATA!A186)</f>
        <v/>
      </c>
      <c r="B188" s="88" t="str">
        <f>IF(BIODATA!C186="","", BIODATA!C186)</f>
        <v/>
      </c>
      <c r="C188" s="88" t="str">
        <f>IF(BIODATA!D186="","", BIODATA!D186)</f>
        <v/>
      </c>
      <c r="D188" s="107" t="str">
        <f>IF(BIODATA!E186="","", BIODATA!E186)</f>
        <v/>
      </c>
      <c r="E188" s="88" t="str">
        <f>IF(BIODATA!H186="","", BIODATA!H186)</f>
        <v/>
      </c>
      <c r="F188" s="89" t="str">
        <f>IF('I NILAI UN'!E188="","",'I NILAI UN'!E188)</f>
        <v/>
      </c>
      <c r="G188" s="89" t="str">
        <f>IF('I NILAI UN'!F188="","",'I NILAI UN'!F188)</f>
        <v/>
      </c>
      <c r="H188" s="89" t="str">
        <f>IF('I NILAI UN'!G188="","",'I NILAI UN'!G188)</f>
        <v/>
      </c>
      <c r="I188" s="89" t="str">
        <f>IF('I NILAI UN'!H188="","",'I NILAI UN'!H188)</f>
        <v/>
      </c>
      <c r="J188" s="89">
        <f t="shared" si="21"/>
        <v>0</v>
      </c>
      <c r="K188" s="108" t="str">
        <f t="shared" si="23"/>
        <v/>
      </c>
      <c r="L188" s="108" t="str">
        <f t="shared" si="17"/>
        <v/>
      </c>
      <c r="M188" s="108" t="str">
        <f t="shared" si="18"/>
        <v/>
      </c>
      <c r="N188" s="108" t="str">
        <f t="shared" si="19"/>
        <v/>
      </c>
      <c r="O188" s="91" t="str">
        <f>Aa!K190</f>
        <v xml:space="preserve">  </v>
      </c>
      <c r="P188" s="91" t="str">
        <f>Ab!K191</f>
        <v xml:space="preserve">  </v>
      </c>
      <c r="Q188" s="91" t="str">
        <f>Ac!K191</f>
        <v xml:space="preserve">  </v>
      </c>
      <c r="R188" s="91" t="str">
        <f>Ad!K191</f>
        <v xml:space="preserve">  </v>
      </c>
      <c r="S188" s="91" t="str">
        <f>'A2'!K191</f>
        <v xml:space="preserve">  </v>
      </c>
      <c r="T188" s="91" t="str">
        <f>'A3'!K191</f>
        <v xml:space="preserve">  </v>
      </c>
      <c r="U188" s="91" t="str">
        <f>'A4'!K191</f>
        <v xml:space="preserve">  </v>
      </c>
      <c r="V188" s="91" t="str">
        <f>'A5'!K191</f>
        <v xml:space="preserve">  </v>
      </c>
      <c r="W188" s="91" t="str">
        <f>'A6'!K191</f>
        <v xml:space="preserve">  </v>
      </c>
      <c r="X188" s="91" t="str">
        <f>'A7'!K191</f>
        <v xml:space="preserve">  </v>
      </c>
      <c r="Y188" s="91" t="str">
        <f>'B1'!K191</f>
        <v xml:space="preserve">  </v>
      </c>
      <c r="Z188" s="91" t="str">
        <f>'B2'!K191</f>
        <v xml:space="preserve">  </v>
      </c>
      <c r="AA188" s="91" t="str">
        <f>'B3'!K191</f>
        <v xml:space="preserve">  </v>
      </c>
      <c r="AB188" s="91" t="str">
        <f>'C1'!K191</f>
        <v xml:space="preserve">  </v>
      </c>
      <c r="AC188" s="91" t="str">
        <f>'C2'!K191</f>
        <v xml:space="preserve">  </v>
      </c>
      <c r="AD188" s="91" t="str">
        <f>'C3'!K191</f>
        <v xml:space="preserve">  </v>
      </c>
      <c r="AE188" s="91" t="str">
        <f>'C4'!K191</f>
        <v xml:space="preserve">  </v>
      </c>
      <c r="AF188" s="101" t="str">
        <f t="shared" si="22"/>
        <v xml:space="preserve">  </v>
      </c>
      <c r="AG188" s="104" t="str">
        <f>IF('I NILAI SEKOLAH'!D187="","", 'I NILAI SEKOLAH'!D187)</f>
        <v/>
      </c>
      <c r="AH188" s="104" t="str">
        <f>IF('I NILAI SEKOLAH'!E187="","", 'I NILAI SEKOLAH'!E187)</f>
        <v/>
      </c>
      <c r="AI188" s="104" t="str">
        <f>IF('I NILAI SEKOLAH'!F187="","", 'I NILAI SEKOLAH'!F187)</f>
        <v/>
      </c>
      <c r="AJ188" s="104" t="str">
        <f>IF('I NILAI SEKOLAH'!G187="","", 'I NILAI SEKOLAH'!G187)</f>
        <v/>
      </c>
      <c r="AK188" s="104" t="str">
        <f>IF('I NILAI SEKOLAH'!H187="","", 'I NILAI SEKOLAH'!H187)</f>
        <v/>
      </c>
      <c r="AL188" s="104" t="str">
        <f>IF('I NILAI SEKOLAH'!I187="","", 'I NILAI SEKOLAH'!I187)</f>
        <v/>
      </c>
      <c r="AM188" s="104" t="str">
        <f>IF('I NILAI SEKOLAH'!J187="","", 'I NILAI SEKOLAH'!J187)</f>
        <v/>
      </c>
      <c r="AN188" s="104" t="str">
        <f>IF('I NILAI SEKOLAH'!K187="","", 'I NILAI SEKOLAH'!K187)</f>
        <v/>
      </c>
      <c r="AO188" s="104" t="str">
        <f>IF('I NILAI SEKOLAH'!L187="","", 'I NILAI SEKOLAH'!L187)</f>
        <v/>
      </c>
      <c r="AP188" s="104" t="str">
        <f>IF('I NILAI SEKOLAH'!M187="","", 'I NILAI SEKOLAH'!M187)</f>
        <v/>
      </c>
      <c r="AQ188" s="104" t="str">
        <f>IF('I NILAI SEKOLAH'!N187="","", 'I NILAI SEKOLAH'!N187)</f>
        <v/>
      </c>
      <c r="AR188" s="104" t="str">
        <f>IF('I NILAI SEKOLAH'!O187="","", 'I NILAI SEKOLAH'!O187)</f>
        <v/>
      </c>
      <c r="AS188" s="104" t="str">
        <f>IF('I NILAI SEKOLAH'!P187="","", 'I NILAI SEKOLAH'!P187)</f>
        <v/>
      </c>
      <c r="AT188" s="104" t="str">
        <f>IF('I NILAI SEKOLAH'!Q187="","", 'I NILAI SEKOLAH'!Q187)</f>
        <v/>
      </c>
      <c r="AU188" s="104" t="str">
        <f>IF('I NILAI SEKOLAH'!R187="","", 'I NILAI SEKOLAH'!R187)</f>
        <v/>
      </c>
      <c r="AV188" s="104" t="str">
        <f>IF('I NILAI SEKOLAH'!S187="","", 'I NILAI SEKOLAH'!S187)</f>
        <v/>
      </c>
      <c r="AW188" s="104" t="str">
        <f>IF('I NILAI SEKOLAH'!T187="","", 'I NILAI SEKOLAH'!T187)</f>
        <v/>
      </c>
      <c r="AX188" s="105" t="str">
        <f t="shared" si="24"/>
        <v xml:space="preserve">  </v>
      </c>
      <c r="AY188" s="66"/>
    </row>
    <row r="189" spans="1:51" ht="15.75" customHeight="1" x14ac:dyDescent="0.25">
      <c r="A189" s="90" t="str">
        <f>IF(BIODATA!A187="","", BIODATA!A187)</f>
        <v/>
      </c>
      <c r="B189" s="88" t="str">
        <f>IF(BIODATA!C187="","", BIODATA!C187)</f>
        <v/>
      </c>
      <c r="C189" s="88" t="str">
        <f>IF(BIODATA!D187="","", BIODATA!D187)</f>
        <v/>
      </c>
      <c r="D189" s="107" t="str">
        <f>IF(BIODATA!E187="","", BIODATA!E187)</f>
        <v/>
      </c>
      <c r="E189" s="88" t="str">
        <f>IF(BIODATA!H187="","", BIODATA!H187)</f>
        <v/>
      </c>
      <c r="F189" s="89" t="str">
        <f>IF('I NILAI UN'!E189="","",'I NILAI UN'!E189)</f>
        <v/>
      </c>
      <c r="G189" s="89" t="str">
        <f>IF('I NILAI UN'!F189="","",'I NILAI UN'!F189)</f>
        <v/>
      </c>
      <c r="H189" s="89" t="str">
        <f>IF('I NILAI UN'!G189="","",'I NILAI UN'!G189)</f>
        <v/>
      </c>
      <c r="I189" s="89" t="str">
        <f>IF('I NILAI UN'!H189="","",'I NILAI UN'!H189)</f>
        <v/>
      </c>
      <c r="J189" s="89">
        <f t="shared" si="21"/>
        <v>0</v>
      </c>
      <c r="K189" s="108" t="str">
        <f t="shared" si="23"/>
        <v/>
      </c>
      <c r="L189" s="108" t="str">
        <f t="shared" si="17"/>
        <v/>
      </c>
      <c r="M189" s="108" t="str">
        <f t="shared" si="18"/>
        <v/>
      </c>
      <c r="N189" s="108" t="str">
        <f t="shared" si="19"/>
        <v/>
      </c>
      <c r="O189" s="91" t="str">
        <f>Aa!K191</f>
        <v xml:space="preserve">  </v>
      </c>
      <c r="P189" s="91" t="str">
        <f>Ab!K192</f>
        <v xml:space="preserve">  </v>
      </c>
      <c r="Q189" s="91" t="str">
        <f>Ac!K192</f>
        <v xml:space="preserve">  </v>
      </c>
      <c r="R189" s="91" t="str">
        <f>Ad!K192</f>
        <v xml:space="preserve">  </v>
      </c>
      <c r="S189" s="91" t="str">
        <f>'A2'!K192</f>
        <v xml:space="preserve">  </v>
      </c>
      <c r="T189" s="91" t="str">
        <f>'A3'!K192</f>
        <v xml:space="preserve">  </v>
      </c>
      <c r="U189" s="91" t="str">
        <f>'A4'!K192</f>
        <v xml:space="preserve">  </v>
      </c>
      <c r="V189" s="91" t="str">
        <f>'A5'!K192</f>
        <v xml:space="preserve">  </v>
      </c>
      <c r="W189" s="91" t="str">
        <f>'A6'!K192</f>
        <v xml:space="preserve">  </v>
      </c>
      <c r="X189" s="91" t="str">
        <f>'A7'!K192</f>
        <v xml:space="preserve">  </v>
      </c>
      <c r="Y189" s="91" t="str">
        <f>'B1'!K192</f>
        <v xml:space="preserve">  </v>
      </c>
      <c r="Z189" s="91" t="str">
        <f>'B2'!K192</f>
        <v xml:space="preserve">  </v>
      </c>
      <c r="AA189" s="91" t="str">
        <f>'B3'!K192</f>
        <v xml:space="preserve">  </v>
      </c>
      <c r="AB189" s="91" t="str">
        <f>'C1'!K192</f>
        <v xml:space="preserve">  </v>
      </c>
      <c r="AC189" s="91" t="str">
        <f>'C2'!K192</f>
        <v xml:space="preserve">  </v>
      </c>
      <c r="AD189" s="91" t="str">
        <f>'C3'!K192</f>
        <v xml:space="preserve">  </v>
      </c>
      <c r="AE189" s="91" t="str">
        <f>'C4'!K192</f>
        <v xml:space="preserve">  </v>
      </c>
      <c r="AF189" s="101" t="str">
        <f t="shared" si="22"/>
        <v xml:space="preserve">  </v>
      </c>
      <c r="AG189" s="104" t="str">
        <f>IF('I NILAI SEKOLAH'!D188="","", 'I NILAI SEKOLAH'!D188)</f>
        <v/>
      </c>
      <c r="AH189" s="104" t="str">
        <f>IF('I NILAI SEKOLAH'!E188="","", 'I NILAI SEKOLAH'!E188)</f>
        <v/>
      </c>
      <c r="AI189" s="104" t="str">
        <f>IF('I NILAI SEKOLAH'!F188="","", 'I NILAI SEKOLAH'!F188)</f>
        <v/>
      </c>
      <c r="AJ189" s="104" t="str">
        <f>IF('I NILAI SEKOLAH'!G188="","", 'I NILAI SEKOLAH'!G188)</f>
        <v/>
      </c>
      <c r="AK189" s="104" t="str">
        <f>IF('I NILAI SEKOLAH'!H188="","", 'I NILAI SEKOLAH'!H188)</f>
        <v/>
      </c>
      <c r="AL189" s="104" t="str">
        <f>IF('I NILAI SEKOLAH'!I188="","", 'I NILAI SEKOLAH'!I188)</f>
        <v/>
      </c>
      <c r="AM189" s="104" t="str">
        <f>IF('I NILAI SEKOLAH'!J188="","", 'I NILAI SEKOLAH'!J188)</f>
        <v/>
      </c>
      <c r="AN189" s="104" t="str">
        <f>IF('I NILAI SEKOLAH'!K188="","", 'I NILAI SEKOLAH'!K188)</f>
        <v/>
      </c>
      <c r="AO189" s="104" t="str">
        <f>IF('I NILAI SEKOLAH'!L188="","", 'I NILAI SEKOLAH'!L188)</f>
        <v/>
      </c>
      <c r="AP189" s="104" t="str">
        <f>IF('I NILAI SEKOLAH'!M188="","", 'I NILAI SEKOLAH'!M188)</f>
        <v/>
      </c>
      <c r="AQ189" s="104" t="str">
        <f>IF('I NILAI SEKOLAH'!N188="","", 'I NILAI SEKOLAH'!N188)</f>
        <v/>
      </c>
      <c r="AR189" s="104" t="str">
        <f>IF('I NILAI SEKOLAH'!O188="","", 'I NILAI SEKOLAH'!O188)</f>
        <v/>
      </c>
      <c r="AS189" s="104" t="str">
        <f>IF('I NILAI SEKOLAH'!P188="","", 'I NILAI SEKOLAH'!P188)</f>
        <v/>
      </c>
      <c r="AT189" s="104" t="str">
        <f>IF('I NILAI SEKOLAH'!Q188="","", 'I NILAI SEKOLAH'!Q188)</f>
        <v/>
      </c>
      <c r="AU189" s="104" t="str">
        <f>IF('I NILAI SEKOLAH'!R188="","", 'I NILAI SEKOLAH'!R188)</f>
        <v/>
      </c>
      <c r="AV189" s="104" t="str">
        <f>IF('I NILAI SEKOLAH'!S188="","", 'I NILAI SEKOLAH'!S188)</f>
        <v/>
      </c>
      <c r="AW189" s="104" t="str">
        <f>IF('I NILAI SEKOLAH'!T188="","", 'I NILAI SEKOLAH'!T188)</f>
        <v/>
      </c>
      <c r="AX189" s="105" t="str">
        <f t="shared" si="24"/>
        <v xml:space="preserve">  </v>
      </c>
      <c r="AY189" s="66"/>
    </row>
    <row r="190" spans="1:51" ht="15.75" customHeight="1" x14ac:dyDescent="0.25">
      <c r="A190" s="90" t="str">
        <f>IF(BIODATA!A188="","", BIODATA!A188)</f>
        <v/>
      </c>
      <c r="B190" s="88" t="str">
        <f>IF(BIODATA!C188="","", BIODATA!C188)</f>
        <v/>
      </c>
      <c r="C190" s="88" t="str">
        <f>IF(BIODATA!D188="","", BIODATA!D188)</f>
        <v/>
      </c>
      <c r="D190" s="107" t="str">
        <f>IF(BIODATA!E188="","", BIODATA!E188)</f>
        <v/>
      </c>
      <c r="E190" s="88" t="str">
        <f>IF(BIODATA!H188="","", BIODATA!H188)</f>
        <v/>
      </c>
      <c r="F190" s="89" t="str">
        <f>IF('I NILAI UN'!E190="","",'I NILAI UN'!E190)</f>
        <v/>
      </c>
      <c r="G190" s="89" t="str">
        <f>IF('I NILAI UN'!F190="","",'I NILAI UN'!F190)</f>
        <v/>
      </c>
      <c r="H190" s="89" t="str">
        <f>IF('I NILAI UN'!G190="","",'I NILAI UN'!G190)</f>
        <v/>
      </c>
      <c r="I190" s="89" t="str">
        <f>IF('I NILAI UN'!H190="","",'I NILAI UN'!H190)</f>
        <v/>
      </c>
      <c r="J190" s="89">
        <f t="shared" si="21"/>
        <v>0</v>
      </c>
      <c r="K190" s="108" t="str">
        <f t="shared" si="23"/>
        <v/>
      </c>
      <c r="L190" s="108" t="str">
        <f t="shared" si="17"/>
        <v/>
      </c>
      <c r="M190" s="108" t="str">
        <f t="shared" si="18"/>
        <v/>
      </c>
      <c r="N190" s="108" t="str">
        <f t="shared" si="19"/>
        <v/>
      </c>
      <c r="O190" s="91" t="str">
        <f>Aa!K192</f>
        <v xml:space="preserve">  </v>
      </c>
      <c r="P190" s="91" t="str">
        <f>Ab!K193</f>
        <v xml:space="preserve">  </v>
      </c>
      <c r="Q190" s="91" t="str">
        <f>Ac!K193</f>
        <v xml:space="preserve">  </v>
      </c>
      <c r="R190" s="91" t="str">
        <f>Ad!K193</f>
        <v xml:space="preserve">  </v>
      </c>
      <c r="S190" s="91" t="str">
        <f>'A2'!K193</f>
        <v xml:space="preserve">  </v>
      </c>
      <c r="T190" s="91" t="str">
        <f>'A3'!K193</f>
        <v xml:space="preserve">  </v>
      </c>
      <c r="U190" s="91" t="str">
        <f>'A4'!K193</f>
        <v xml:space="preserve">  </v>
      </c>
      <c r="V190" s="91" t="str">
        <f>'A5'!K193</f>
        <v xml:space="preserve">  </v>
      </c>
      <c r="W190" s="91" t="str">
        <f>'A6'!K193</f>
        <v xml:space="preserve">  </v>
      </c>
      <c r="X190" s="91" t="str">
        <f>'A7'!K193</f>
        <v xml:space="preserve">  </v>
      </c>
      <c r="Y190" s="91" t="str">
        <f>'B1'!K193</f>
        <v xml:space="preserve">  </v>
      </c>
      <c r="Z190" s="91" t="str">
        <f>'B2'!K193</f>
        <v xml:space="preserve">  </v>
      </c>
      <c r="AA190" s="91" t="str">
        <f>'B3'!K193</f>
        <v xml:space="preserve">  </v>
      </c>
      <c r="AB190" s="91" t="str">
        <f>'C1'!K193</f>
        <v xml:space="preserve">  </v>
      </c>
      <c r="AC190" s="91" t="str">
        <f>'C2'!K193</f>
        <v xml:space="preserve">  </v>
      </c>
      <c r="AD190" s="91" t="str">
        <f>'C3'!K193</f>
        <v xml:space="preserve">  </v>
      </c>
      <c r="AE190" s="91" t="str">
        <f>'C4'!K193</f>
        <v xml:space="preserve">  </v>
      </c>
      <c r="AF190" s="101" t="str">
        <f t="shared" si="22"/>
        <v xml:space="preserve">  </v>
      </c>
      <c r="AG190" s="104" t="str">
        <f>IF('I NILAI SEKOLAH'!D189="","", 'I NILAI SEKOLAH'!D189)</f>
        <v/>
      </c>
      <c r="AH190" s="104" t="str">
        <f>IF('I NILAI SEKOLAH'!E189="","", 'I NILAI SEKOLAH'!E189)</f>
        <v/>
      </c>
      <c r="AI190" s="104" t="str">
        <f>IF('I NILAI SEKOLAH'!F189="","", 'I NILAI SEKOLAH'!F189)</f>
        <v/>
      </c>
      <c r="AJ190" s="104" t="str">
        <f>IF('I NILAI SEKOLAH'!G189="","", 'I NILAI SEKOLAH'!G189)</f>
        <v/>
      </c>
      <c r="AK190" s="104" t="str">
        <f>IF('I NILAI SEKOLAH'!H189="","", 'I NILAI SEKOLAH'!H189)</f>
        <v/>
      </c>
      <c r="AL190" s="104" t="str">
        <f>IF('I NILAI SEKOLAH'!I189="","", 'I NILAI SEKOLAH'!I189)</f>
        <v/>
      </c>
      <c r="AM190" s="104" t="str">
        <f>IF('I NILAI SEKOLAH'!J189="","", 'I NILAI SEKOLAH'!J189)</f>
        <v/>
      </c>
      <c r="AN190" s="104" t="str">
        <f>IF('I NILAI SEKOLAH'!K189="","", 'I NILAI SEKOLAH'!K189)</f>
        <v/>
      </c>
      <c r="AO190" s="104" t="str">
        <f>IF('I NILAI SEKOLAH'!L189="","", 'I NILAI SEKOLAH'!L189)</f>
        <v/>
      </c>
      <c r="AP190" s="104" t="str">
        <f>IF('I NILAI SEKOLAH'!M189="","", 'I NILAI SEKOLAH'!M189)</f>
        <v/>
      </c>
      <c r="AQ190" s="104" t="str">
        <f>IF('I NILAI SEKOLAH'!N189="","", 'I NILAI SEKOLAH'!N189)</f>
        <v/>
      </c>
      <c r="AR190" s="104" t="str">
        <f>IF('I NILAI SEKOLAH'!O189="","", 'I NILAI SEKOLAH'!O189)</f>
        <v/>
      </c>
      <c r="AS190" s="104" t="str">
        <f>IF('I NILAI SEKOLAH'!P189="","", 'I NILAI SEKOLAH'!P189)</f>
        <v/>
      </c>
      <c r="AT190" s="104" t="str">
        <f>IF('I NILAI SEKOLAH'!Q189="","", 'I NILAI SEKOLAH'!Q189)</f>
        <v/>
      </c>
      <c r="AU190" s="104" t="str">
        <f>IF('I NILAI SEKOLAH'!R189="","", 'I NILAI SEKOLAH'!R189)</f>
        <v/>
      </c>
      <c r="AV190" s="104" t="str">
        <f>IF('I NILAI SEKOLAH'!S189="","", 'I NILAI SEKOLAH'!S189)</f>
        <v/>
      </c>
      <c r="AW190" s="104" t="str">
        <f>IF('I NILAI SEKOLAH'!T189="","", 'I NILAI SEKOLAH'!T189)</f>
        <v/>
      </c>
      <c r="AX190" s="105" t="str">
        <f t="shared" si="24"/>
        <v xml:space="preserve">  </v>
      </c>
      <c r="AY190" s="66"/>
    </row>
    <row r="191" spans="1:51" ht="15.75" customHeight="1" x14ac:dyDescent="0.25">
      <c r="A191" s="90" t="str">
        <f>IF(BIODATA!A189="","", BIODATA!A189)</f>
        <v/>
      </c>
      <c r="B191" s="88" t="str">
        <f>IF(BIODATA!C189="","", BIODATA!C189)</f>
        <v/>
      </c>
      <c r="C191" s="88" t="str">
        <f>IF(BIODATA!D189="","", BIODATA!D189)</f>
        <v/>
      </c>
      <c r="D191" s="107" t="str">
        <f>IF(BIODATA!E189="","", BIODATA!E189)</f>
        <v/>
      </c>
      <c r="E191" s="88" t="str">
        <f>IF(BIODATA!H189="","", BIODATA!H189)</f>
        <v/>
      </c>
      <c r="F191" s="89" t="str">
        <f>IF('I NILAI UN'!E191="","",'I NILAI UN'!E191)</f>
        <v/>
      </c>
      <c r="G191" s="89" t="str">
        <f>IF('I NILAI UN'!F191="","",'I NILAI UN'!F191)</f>
        <v/>
      </c>
      <c r="H191" s="89" t="str">
        <f>IF('I NILAI UN'!G191="","",'I NILAI UN'!G191)</f>
        <v/>
      </c>
      <c r="I191" s="89" t="str">
        <f>IF('I NILAI UN'!H191="","",'I NILAI UN'!H191)</f>
        <v/>
      </c>
      <c r="J191" s="89">
        <f t="shared" si="21"/>
        <v>0</v>
      </c>
      <c r="K191" s="108" t="str">
        <f t="shared" si="23"/>
        <v/>
      </c>
      <c r="L191" s="108" t="str">
        <f t="shared" si="17"/>
        <v/>
      </c>
      <c r="M191" s="108" t="str">
        <f t="shared" si="18"/>
        <v/>
      </c>
      <c r="N191" s="108" t="str">
        <f t="shared" si="19"/>
        <v/>
      </c>
      <c r="O191" s="91" t="str">
        <f>Aa!K193</f>
        <v xml:space="preserve">  </v>
      </c>
      <c r="P191" s="91" t="str">
        <f>Ab!K194</f>
        <v xml:space="preserve">  </v>
      </c>
      <c r="Q191" s="91" t="str">
        <f>Ac!K194</f>
        <v xml:space="preserve">  </v>
      </c>
      <c r="R191" s="91" t="str">
        <f>Ad!K194</f>
        <v xml:space="preserve">  </v>
      </c>
      <c r="S191" s="91" t="str">
        <f>'A2'!K194</f>
        <v xml:space="preserve">  </v>
      </c>
      <c r="T191" s="91" t="str">
        <f>'A3'!K194</f>
        <v xml:space="preserve">  </v>
      </c>
      <c r="U191" s="91" t="str">
        <f>'A4'!K194</f>
        <v xml:space="preserve">  </v>
      </c>
      <c r="V191" s="91" t="str">
        <f>'A5'!K194</f>
        <v xml:space="preserve">  </v>
      </c>
      <c r="W191" s="91" t="str">
        <f>'A6'!K194</f>
        <v xml:space="preserve">  </v>
      </c>
      <c r="X191" s="91" t="str">
        <f>'A7'!K194</f>
        <v xml:space="preserve">  </v>
      </c>
      <c r="Y191" s="91" t="str">
        <f>'B1'!K194</f>
        <v xml:space="preserve">  </v>
      </c>
      <c r="Z191" s="91" t="str">
        <f>'B2'!K194</f>
        <v xml:space="preserve">  </v>
      </c>
      <c r="AA191" s="91" t="str">
        <f>'B3'!K194</f>
        <v xml:space="preserve">  </v>
      </c>
      <c r="AB191" s="91" t="str">
        <f>'C1'!K194</f>
        <v xml:space="preserve">  </v>
      </c>
      <c r="AC191" s="91" t="str">
        <f>'C2'!K194</f>
        <v xml:space="preserve">  </v>
      </c>
      <c r="AD191" s="91" t="str">
        <f>'C3'!K194</f>
        <v xml:space="preserve">  </v>
      </c>
      <c r="AE191" s="91" t="str">
        <f>'C4'!K194</f>
        <v xml:space="preserve">  </v>
      </c>
      <c r="AF191" s="101" t="str">
        <f t="shared" si="22"/>
        <v xml:space="preserve">  </v>
      </c>
      <c r="AG191" s="104" t="str">
        <f>IF('I NILAI SEKOLAH'!D190="","", 'I NILAI SEKOLAH'!D190)</f>
        <v/>
      </c>
      <c r="AH191" s="104" t="str">
        <f>IF('I NILAI SEKOLAH'!E190="","", 'I NILAI SEKOLAH'!E190)</f>
        <v/>
      </c>
      <c r="AI191" s="104" t="str">
        <f>IF('I NILAI SEKOLAH'!F190="","", 'I NILAI SEKOLAH'!F190)</f>
        <v/>
      </c>
      <c r="AJ191" s="104" t="str">
        <f>IF('I NILAI SEKOLAH'!G190="","", 'I NILAI SEKOLAH'!G190)</f>
        <v/>
      </c>
      <c r="AK191" s="104" t="str">
        <f>IF('I NILAI SEKOLAH'!H190="","", 'I NILAI SEKOLAH'!H190)</f>
        <v/>
      </c>
      <c r="AL191" s="104" t="str">
        <f>IF('I NILAI SEKOLAH'!I190="","", 'I NILAI SEKOLAH'!I190)</f>
        <v/>
      </c>
      <c r="AM191" s="104" t="str">
        <f>IF('I NILAI SEKOLAH'!J190="","", 'I NILAI SEKOLAH'!J190)</f>
        <v/>
      </c>
      <c r="AN191" s="104" t="str">
        <f>IF('I NILAI SEKOLAH'!K190="","", 'I NILAI SEKOLAH'!K190)</f>
        <v/>
      </c>
      <c r="AO191" s="104" t="str">
        <f>IF('I NILAI SEKOLAH'!L190="","", 'I NILAI SEKOLAH'!L190)</f>
        <v/>
      </c>
      <c r="AP191" s="104" t="str">
        <f>IF('I NILAI SEKOLAH'!M190="","", 'I NILAI SEKOLAH'!M190)</f>
        <v/>
      </c>
      <c r="AQ191" s="104" t="str">
        <f>IF('I NILAI SEKOLAH'!N190="","", 'I NILAI SEKOLAH'!N190)</f>
        <v/>
      </c>
      <c r="AR191" s="104" t="str">
        <f>IF('I NILAI SEKOLAH'!O190="","", 'I NILAI SEKOLAH'!O190)</f>
        <v/>
      </c>
      <c r="AS191" s="104" t="str">
        <f>IF('I NILAI SEKOLAH'!P190="","", 'I NILAI SEKOLAH'!P190)</f>
        <v/>
      </c>
      <c r="AT191" s="104" t="str">
        <f>IF('I NILAI SEKOLAH'!Q190="","", 'I NILAI SEKOLAH'!Q190)</f>
        <v/>
      </c>
      <c r="AU191" s="104" t="str">
        <f>IF('I NILAI SEKOLAH'!R190="","", 'I NILAI SEKOLAH'!R190)</f>
        <v/>
      </c>
      <c r="AV191" s="104" t="str">
        <f>IF('I NILAI SEKOLAH'!S190="","", 'I NILAI SEKOLAH'!S190)</f>
        <v/>
      </c>
      <c r="AW191" s="104" t="str">
        <f>IF('I NILAI SEKOLAH'!T190="","", 'I NILAI SEKOLAH'!T190)</f>
        <v/>
      </c>
      <c r="AX191" s="105" t="str">
        <f t="shared" si="24"/>
        <v xml:space="preserve">  </v>
      </c>
      <c r="AY191" s="66"/>
    </row>
    <row r="192" spans="1:51" ht="15.75" customHeight="1" x14ac:dyDescent="0.25">
      <c r="A192" s="90" t="str">
        <f>IF(BIODATA!A190="","", BIODATA!A190)</f>
        <v/>
      </c>
      <c r="B192" s="88" t="str">
        <f>IF(BIODATA!C190="","", BIODATA!C190)</f>
        <v/>
      </c>
      <c r="C192" s="88" t="str">
        <f>IF(BIODATA!D190="","", BIODATA!D190)</f>
        <v/>
      </c>
      <c r="D192" s="107" t="str">
        <f>IF(BIODATA!E190="","", BIODATA!E190)</f>
        <v/>
      </c>
      <c r="E192" s="88" t="str">
        <f>IF(BIODATA!H190="","", BIODATA!H190)</f>
        <v/>
      </c>
      <c r="F192" s="89" t="str">
        <f>IF('I NILAI UN'!E192="","",'I NILAI UN'!E192)</f>
        <v/>
      </c>
      <c r="G192" s="89" t="str">
        <f>IF('I NILAI UN'!F192="","",'I NILAI UN'!F192)</f>
        <v/>
      </c>
      <c r="H192" s="89" t="str">
        <f>IF('I NILAI UN'!G192="","",'I NILAI UN'!G192)</f>
        <v/>
      </c>
      <c r="I192" s="89" t="str">
        <f>IF('I NILAI UN'!H192="","",'I NILAI UN'!H192)</f>
        <v/>
      </c>
      <c r="J192" s="89">
        <f t="shared" si="21"/>
        <v>0</v>
      </c>
      <c r="K192" s="108" t="str">
        <f t="shared" si="23"/>
        <v/>
      </c>
      <c r="L192" s="108" t="str">
        <f t="shared" si="17"/>
        <v/>
      </c>
      <c r="M192" s="108" t="str">
        <f t="shared" si="18"/>
        <v/>
      </c>
      <c r="N192" s="108" t="str">
        <f t="shared" si="19"/>
        <v/>
      </c>
      <c r="O192" s="91" t="str">
        <f>Aa!K194</f>
        <v xml:space="preserve">  </v>
      </c>
      <c r="P192" s="91" t="str">
        <f>Ab!K195</f>
        <v xml:space="preserve">  </v>
      </c>
      <c r="Q192" s="91" t="str">
        <f>Ac!K195</f>
        <v xml:space="preserve">  </v>
      </c>
      <c r="R192" s="91" t="str">
        <f>Ad!K195</f>
        <v xml:space="preserve">  </v>
      </c>
      <c r="S192" s="91" t="str">
        <f>'A2'!K195</f>
        <v xml:space="preserve">  </v>
      </c>
      <c r="T192" s="91" t="str">
        <f>'A3'!K195</f>
        <v xml:space="preserve">  </v>
      </c>
      <c r="U192" s="91" t="str">
        <f>'A4'!K195</f>
        <v xml:space="preserve">  </v>
      </c>
      <c r="V192" s="91" t="str">
        <f>'A5'!K195</f>
        <v xml:space="preserve">  </v>
      </c>
      <c r="W192" s="91" t="str">
        <f>'A6'!K195</f>
        <v xml:space="preserve">  </v>
      </c>
      <c r="X192" s="91" t="str">
        <f>'A7'!K195</f>
        <v xml:space="preserve">  </v>
      </c>
      <c r="Y192" s="91" t="str">
        <f>'B1'!K195</f>
        <v xml:space="preserve">  </v>
      </c>
      <c r="Z192" s="91" t="str">
        <f>'B2'!K195</f>
        <v xml:space="preserve">  </v>
      </c>
      <c r="AA192" s="91" t="str">
        <f>'B3'!K195</f>
        <v xml:space="preserve">  </v>
      </c>
      <c r="AB192" s="91" t="str">
        <f>'C1'!K195</f>
        <v xml:space="preserve">  </v>
      </c>
      <c r="AC192" s="91" t="str">
        <f>'C2'!K195</f>
        <v xml:space="preserve">  </v>
      </c>
      <c r="AD192" s="91" t="str">
        <f>'C3'!K195</f>
        <v xml:space="preserve">  </v>
      </c>
      <c r="AE192" s="91" t="str">
        <f>'C4'!K195</f>
        <v xml:space="preserve">  </v>
      </c>
      <c r="AF192" s="101" t="str">
        <f t="shared" si="22"/>
        <v xml:space="preserve">  </v>
      </c>
      <c r="AG192" s="104" t="str">
        <f>IF('I NILAI SEKOLAH'!D191="","", 'I NILAI SEKOLAH'!D191)</f>
        <v/>
      </c>
      <c r="AH192" s="104" t="str">
        <f>IF('I NILAI SEKOLAH'!E191="","", 'I NILAI SEKOLAH'!E191)</f>
        <v/>
      </c>
      <c r="AI192" s="104" t="str">
        <f>IF('I NILAI SEKOLAH'!F191="","", 'I NILAI SEKOLAH'!F191)</f>
        <v/>
      </c>
      <c r="AJ192" s="104" t="str">
        <f>IF('I NILAI SEKOLAH'!G191="","", 'I NILAI SEKOLAH'!G191)</f>
        <v/>
      </c>
      <c r="AK192" s="104" t="str">
        <f>IF('I NILAI SEKOLAH'!H191="","", 'I NILAI SEKOLAH'!H191)</f>
        <v/>
      </c>
      <c r="AL192" s="104" t="str">
        <f>IF('I NILAI SEKOLAH'!I191="","", 'I NILAI SEKOLAH'!I191)</f>
        <v/>
      </c>
      <c r="AM192" s="104" t="str">
        <f>IF('I NILAI SEKOLAH'!J191="","", 'I NILAI SEKOLAH'!J191)</f>
        <v/>
      </c>
      <c r="AN192" s="104" t="str">
        <f>IF('I NILAI SEKOLAH'!K191="","", 'I NILAI SEKOLAH'!K191)</f>
        <v/>
      </c>
      <c r="AO192" s="104" t="str">
        <f>IF('I NILAI SEKOLAH'!L191="","", 'I NILAI SEKOLAH'!L191)</f>
        <v/>
      </c>
      <c r="AP192" s="104" t="str">
        <f>IF('I NILAI SEKOLAH'!M191="","", 'I NILAI SEKOLAH'!M191)</f>
        <v/>
      </c>
      <c r="AQ192" s="104" t="str">
        <f>IF('I NILAI SEKOLAH'!N191="","", 'I NILAI SEKOLAH'!N191)</f>
        <v/>
      </c>
      <c r="AR192" s="104" t="str">
        <f>IF('I NILAI SEKOLAH'!O191="","", 'I NILAI SEKOLAH'!O191)</f>
        <v/>
      </c>
      <c r="AS192" s="104" t="str">
        <f>IF('I NILAI SEKOLAH'!P191="","", 'I NILAI SEKOLAH'!P191)</f>
        <v/>
      </c>
      <c r="AT192" s="104" t="str">
        <f>IF('I NILAI SEKOLAH'!Q191="","", 'I NILAI SEKOLAH'!Q191)</f>
        <v/>
      </c>
      <c r="AU192" s="104" t="str">
        <f>IF('I NILAI SEKOLAH'!R191="","", 'I NILAI SEKOLAH'!R191)</f>
        <v/>
      </c>
      <c r="AV192" s="104" t="str">
        <f>IF('I NILAI SEKOLAH'!S191="","", 'I NILAI SEKOLAH'!S191)</f>
        <v/>
      </c>
      <c r="AW192" s="104" t="str">
        <f>IF('I NILAI SEKOLAH'!T191="","", 'I NILAI SEKOLAH'!T191)</f>
        <v/>
      </c>
      <c r="AX192" s="105" t="str">
        <f t="shared" si="24"/>
        <v xml:space="preserve">  </v>
      </c>
      <c r="AY192" s="66"/>
    </row>
    <row r="193" spans="1:51" ht="15.75" customHeight="1" x14ac:dyDescent="0.25">
      <c r="A193" s="90" t="str">
        <f>IF(BIODATA!A191="","", BIODATA!A191)</f>
        <v/>
      </c>
      <c r="B193" s="88" t="str">
        <f>IF(BIODATA!C191="","", BIODATA!C191)</f>
        <v/>
      </c>
      <c r="C193" s="88" t="str">
        <f>IF(BIODATA!D191="","", BIODATA!D191)</f>
        <v/>
      </c>
      <c r="D193" s="107" t="str">
        <f>IF(BIODATA!E191="","", BIODATA!E191)</f>
        <v/>
      </c>
      <c r="E193" s="88" t="str">
        <f>IF(BIODATA!H191="","", BIODATA!H191)</f>
        <v/>
      </c>
      <c r="F193" s="89" t="str">
        <f>IF('I NILAI UN'!E193="","",'I NILAI UN'!E193)</f>
        <v/>
      </c>
      <c r="G193" s="89" t="str">
        <f>IF('I NILAI UN'!F193="","",'I NILAI UN'!F193)</f>
        <v/>
      </c>
      <c r="H193" s="89" t="str">
        <f>IF('I NILAI UN'!G193="","",'I NILAI UN'!G193)</f>
        <v/>
      </c>
      <c r="I193" s="89" t="str">
        <f>IF('I NILAI UN'!H193="","",'I NILAI UN'!H193)</f>
        <v/>
      </c>
      <c r="J193" s="89">
        <f t="shared" si="21"/>
        <v>0</v>
      </c>
      <c r="K193" s="108" t="str">
        <f t="shared" si="23"/>
        <v/>
      </c>
      <c r="L193" s="108" t="str">
        <f t="shared" si="17"/>
        <v/>
      </c>
      <c r="M193" s="108" t="str">
        <f t="shared" si="18"/>
        <v/>
      </c>
      <c r="N193" s="108" t="str">
        <f t="shared" si="19"/>
        <v/>
      </c>
      <c r="O193" s="91" t="str">
        <f>Aa!K195</f>
        <v xml:space="preserve">  </v>
      </c>
      <c r="P193" s="91" t="str">
        <f>Ab!K196</f>
        <v xml:space="preserve">  </v>
      </c>
      <c r="Q193" s="91" t="str">
        <f>Ac!K196</f>
        <v xml:space="preserve">  </v>
      </c>
      <c r="R193" s="91" t="str">
        <f>Ad!K196</f>
        <v xml:space="preserve">  </v>
      </c>
      <c r="S193" s="91" t="str">
        <f>'A2'!K196</f>
        <v xml:space="preserve">  </v>
      </c>
      <c r="T193" s="91" t="str">
        <f>'A3'!K196</f>
        <v xml:space="preserve">  </v>
      </c>
      <c r="U193" s="91" t="str">
        <f>'A4'!K196</f>
        <v xml:space="preserve">  </v>
      </c>
      <c r="V193" s="91" t="str">
        <f>'A5'!K196</f>
        <v xml:space="preserve">  </v>
      </c>
      <c r="W193" s="91" t="str">
        <f>'A6'!K196</f>
        <v xml:space="preserve">  </v>
      </c>
      <c r="X193" s="91" t="str">
        <f>'A7'!K196</f>
        <v xml:space="preserve">  </v>
      </c>
      <c r="Y193" s="91" t="str">
        <f>'B1'!K196</f>
        <v xml:space="preserve">  </v>
      </c>
      <c r="Z193" s="91" t="str">
        <f>'B2'!K196</f>
        <v xml:space="preserve">  </v>
      </c>
      <c r="AA193" s="91" t="str">
        <f>'B3'!K196</f>
        <v xml:space="preserve">  </v>
      </c>
      <c r="AB193" s="91" t="str">
        <f>'C1'!K196</f>
        <v xml:space="preserve">  </v>
      </c>
      <c r="AC193" s="91" t="str">
        <f>'C2'!K196</f>
        <v xml:space="preserve">  </v>
      </c>
      <c r="AD193" s="91" t="str">
        <f>'C3'!K196</f>
        <v xml:space="preserve">  </v>
      </c>
      <c r="AE193" s="91" t="str">
        <f>'C4'!K196</f>
        <v xml:space="preserve">  </v>
      </c>
      <c r="AF193" s="101" t="str">
        <f t="shared" si="22"/>
        <v xml:space="preserve">  </v>
      </c>
      <c r="AG193" s="104" t="str">
        <f>IF('I NILAI SEKOLAH'!D192="","", 'I NILAI SEKOLAH'!D192)</f>
        <v/>
      </c>
      <c r="AH193" s="104" t="str">
        <f>IF('I NILAI SEKOLAH'!E192="","", 'I NILAI SEKOLAH'!E192)</f>
        <v/>
      </c>
      <c r="AI193" s="104" t="str">
        <f>IF('I NILAI SEKOLAH'!F192="","", 'I NILAI SEKOLAH'!F192)</f>
        <v/>
      </c>
      <c r="AJ193" s="104" t="str">
        <f>IF('I NILAI SEKOLAH'!G192="","", 'I NILAI SEKOLAH'!G192)</f>
        <v/>
      </c>
      <c r="AK193" s="104" t="str">
        <f>IF('I NILAI SEKOLAH'!H192="","", 'I NILAI SEKOLAH'!H192)</f>
        <v/>
      </c>
      <c r="AL193" s="104" t="str">
        <f>IF('I NILAI SEKOLAH'!I192="","", 'I NILAI SEKOLAH'!I192)</f>
        <v/>
      </c>
      <c r="AM193" s="104" t="str">
        <f>IF('I NILAI SEKOLAH'!J192="","", 'I NILAI SEKOLAH'!J192)</f>
        <v/>
      </c>
      <c r="AN193" s="104" t="str">
        <f>IF('I NILAI SEKOLAH'!K192="","", 'I NILAI SEKOLAH'!K192)</f>
        <v/>
      </c>
      <c r="AO193" s="104" t="str">
        <f>IF('I NILAI SEKOLAH'!L192="","", 'I NILAI SEKOLAH'!L192)</f>
        <v/>
      </c>
      <c r="AP193" s="104" t="str">
        <f>IF('I NILAI SEKOLAH'!M192="","", 'I NILAI SEKOLAH'!M192)</f>
        <v/>
      </c>
      <c r="AQ193" s="104" t="str">
        <f>IF('I NILAI SEKOLAH'!N192="","", 'I NILAI SEKOLAH'!N192)</f>
        <v/>
      </c>
      <c r="AR193" s="104" t="str">
        <f>IF('I NILAI SEKOLAH'!O192="","", 'I NILAI SEKOLAH'!O192)</f>
        <v/>
      </c>
      <c r="AS193" s="104" t="str">
        <f>IF('I NILAI SEKOLAH'!P192="","", 'I NILAI SEKOLAH'!P192)</f>
        <v/>
      </c>
      <c r="AT193" s="104" t="str">
        <f>IF('I NILAI SEKOLAH'!Q192="","", 'I NILAI SEKOLAH'!Q192)</f>
        <v/>
      </c>
      <c r="AU193" s="104" t="str">
        <f>IF('I NILAI SEKOLAH'!R192="","", 'I NILAI SEKOLAH'!R192)</f>
        <v/>
      </c>
      <c r="AV193" s="104" t="str">
        <f>IF('I NILAI SEKOLAH'!S192="","", 'I NILAI SEKOLAH'!S192)</f>
        <v/>
      </c>
      <c r="AW193" s="104" t="str">
        <f>IF('I NILAI SEKOLAH'!T192="","", 'I NILAI SEKOLAH'!T192)</f>
        <v/>
      </c>
      <c r="AX193" s="105" t="str">
        <f t="shared" si="24"/>
        <v xml:space="preserve">  </v>
      </c>
      <c r="AY193" s="66"/>
    </row>
    <row r="194" spans="1:51" ht="15.75" customHeight="1" x14ac:dyDescent="0.25">
      <c r="A194" s="90" t="str">
        <f>IF(BIODATA!A192="","", BIODATA!A192)</f>
        <v/>
      </c>
      <c r="B194" s="88" t="str">
        <f>IF(BIODATA!C192="","", BIODATA!C192)</f>
        <v/>
      </c>
      <c r="C194" s="88" t="str">
        <f>IF(BIODATA!D192="","", BIODATA!D192)</f>
        <v/>
      </c>
      <c r="D194" s="107" t="str">
        <f>IF(BIODATA!E192="","", BIODATA!E192)</f>
        <v/>
      </c>
      <c r="E194" s="88" t="str">
        <f>IF(BIODATA!H192="","", BIODATA!H192)</f>
        <v/>
      </c>
      <c r="F194" s="89" t="str">
        <f>IF('I NILAI UN'!E194="","",'I NILAI UN'!E194)</f>
        <v/>
      </c>
      <c r="G194" s="89" t="str">
        <f>IF('I NILAI UN'!F194="","",'I NILAI UN'!F194)</f>
        <v/>
      </c>
      <c r="H194" s="89" t="str">
        <f>IF('I NILAI UN'!G194="","",'I NILAI UN'!G194)</f>
        <v/>
      </c>
      <c r="I194" s="89" t="str">
        <f>IF('I NILAI UN'!H194="","",'I NILAI UN'!H194)</f>
        <v/>
      </c>
      <c r="J194" s="89">
        <f t="shared" si="21"/>
        <v>0</v>
      </c>
      <c r="K194" s="108" t="str">
        <f t="shared" si="23"/>
        <v/>
      </c>
      <c r="L194" s="108" t="str">
        <f t="shared" si="17"/>
        <v/>
      </c>
      <c r="M194" s="108" t="str">
        <f t="shared" si="18"/>
        <v/>
      </c>
      <c r="N194" s="108" t="str">
        <f t="shared" si="19"/>
        <v/>
      </c>
      <c r="O194" s="91" t="str">
        <f>Aa!K196</f>
        <v xml:space="preserve">  </v>
      </c>
      <c r="P194" s="91" t="str">
        <f>Ab!K197</f>
        <v xml:space="preserve">  </v>
      </c>
      <c r="Q194" s="91" t="str">
        <f>Ac!K197</f>
        <v xml:space="preserve">  </v>
      </c>
      <c r="R194" s="91" t="str">
        <f>Ad!K197</f>
        <v xml:space="preserve">  </v>
      </c>
      <c r="S194" s="91" t="str">
        <f>'A2'!K197</f>
        <v xml:space="preserve">  </v>
      </c>
      <c r="T194" s="91" t="str">
        <f>'A3'!K197</f>
        <v xml:space="preserve">  </v>
      </c>
      <c r="U194" s="91" t="str">
        <f>'A4'!K197</f>
        <v xml:space="preserve">  </v>
      </c>
      <c r="V194" s="91" t="str">
        <f>'A5'!K197</f>
        <v xml:space="preserve">  </v>
      </c>
      <c r="W194" s="91" t="str">
        <f>'A6'!K197</f>
        <v xml:space="preserve">  </v>
      </c>
      <c r="X194" s="91" t="str">
        <f>'A7'!K197</f>
        <v xml:space="preserve">  </v>
      </c>
      <c r="Y194" s="91" t="str">
        <f>'B1'!K197</f>
        <v xml:space="preserve">  </v>
      </c>
      <c r="Z194" s="91" t="str">
        <f>'B2'!K197</f>
        <v xml:space="preserve">  </v>
      </c>
      <c r="AA194" s="91" t="str">
        <f>'B3'!K197</f>
        <v xml:space="preserve">  </v>
      </c>
      <c r="AB194" s="91" t="str">
        <f>'C1'!K197</f>
        <v xml:space="preserve">  </v>
      </c>
      <c r="AC194" s="91" t="str">
        <f>'C2'!K197</f>
        <v xml:space="preserve">  </v>
      </c>
      <c r="AD194" s="91" t="str">
        <f>'C3'!K197</f>
        <v xml:space="preserve">  </v>
      </c>
      <c r="AE194" s="91" t="str">
        <f>'C4'!K197</f>
        <v xml:space="preserve">  </v>
      </c>
      <c r="AF194" s="101" t="str">
        <f t="shared" si="22"/>
        <v xml:space="preserve">  </v>
      </c>
      <c r="AG194" s="104" t="str">
        <f>IF('I NILAI SEKOLAH'!D193="","", 'I NILAI SEKOLAH'!D193)</f>
        <v/>
      </c>
      <c r="AH194" s="104" t="str">
        <f>IF('I NILAI SEKOLAH'!E193="","", 'I NILAI SEKOLAH'!E193)</f>
        <v/>
      </c>
      <c r="AI194" s="104" t="str">
        <f>IF('I NILAI SEKOLAH'!F193="","", 'I NILAI SEKOLAH'!F193)</f>
        <v/>
      </c>
      <c r="AJ194" s="104" t="str">
        <f>IF('I NILAI SEKOLAH'!G193="","", 'I NILAI SEKOLAH'!G193)</f>
        <v/>
      </c>
      <c r="AK194" s="104" t="str">
        <f>IF('I NILAI SEKOLAH'!H193="","", 'I NILAI SEKOLAH'!H193)</f>
        <v/>
      </c>
      <c r="AL194" s="104" t="str">
        <f>IF('I NILAI SEKOLAH'!I193="","", 'I NILAI SEKOLAH'!I193)</f>
        <v/>
      </c>
      <c r="AM194" s="104" t="str">
        <f>IF('I NILAI SEKOLAH'!J193="","", 'I NILAI SEKOLAH'!J193)</f>
        <v/>
      </c>
      <c r="AN194" s="104" t="str">
        <f>IF('I NILAI SEKOLAH'!K193="","", 'I NILAI SEKOLAH'!K193)</f>
        <v/>
      </c>
      <c r="AO194" s="104" t="str">
        <f>IF('I NILAI SEKOLAH'!L193="","", 'I NILAI SEKOLAH'!L193)</f>
        <v/>
      </c>
      <c r="AP194" s="104" t="str">
        <f>IF('I NILAI SEKOLAH'!M193="","", 'I NILAI SEKOLAH'!M193)</f>
        <v/>
      </c>
      <c r="AQ194" s="104" t="str">
        <f>IF('I NILAI SEKOLAH'!N193="","", 'I NILAI SEKOLAH'!N193)</f>
        <v/>
      </c>
      <c r="AR194" s="104" t="str">
        <f>IF('I NILAI SEKOLAH'!O193="","", 'I NILAI SEKOLAH'!O193)</f>
        <v/>
      </c>
      <c r="AS194" s="104" t="str">
        <f>IF('I NILAI SEKOLAH'!P193="","", 'I NILAI SEKOLAH'!P193)</f>
        <v/>
      </c>
      <c r="AT194" s="104" t="str">
        <f>IF('I NILAI SEKOLAH'!Q193="","", 'I NILAI SEKOLAH'!Q193)</f>
        <v/>
      </c>
      <c r="AU194" s="104" t="str">
        <f>IF('I NILAI SEKOLAH'!R193="","", 'I NILAI SEKOLAH'!R193)</f>
        <v/>
      </c>
      <c r="AV194" s="104" t="str">
        <f>IF('I NILAI SEKOLAH'!S193="","", 'I NILAI SEKOLAH'!S193)</f>
        <v/>
      </c>
      <c r="AW194" s="104" t="str">
        <f>IF('I NILAI SEKOLAH'!T193="","", 'I NILAI SEKOLAH'!T193)</f>
        <v/>
      </c>
      <c r="AX194" s="105" t="str">
        <f t="shared" si="24"/>
        <v xml:space="preserve">  </v>
      </c>
      <c r="AY194" s="66"/>
    </row>
    <row r="195" spans="1:51" ht="15.75" customHeight="1" x14ac:dyDescent="0.25">
      <c r="A195" s="90" t="str">
        <f>IF(BIODATA!A193="","", BIODATA!A193)</f>
        <v/>
      </c>
      <c r="B195" s="88" t="str">
        <f>IF(BIODATA!C193="","", BIODATA!C193)</f>
        <v/>
      </c>
      <c r="C195" s="88" t="str">
        <f>IF(BIODATA!D193="","", BIODATA!D193)</f>
        <v/>
      </c>
      <c r="D195" s="107" t="str">
        <f>IF(BIODATA!E193="","", BIODATA!E193)</f>
        <v/>
      </c>
      <c r="E195" s="88" t="str">
        <f>IF(BIODATA!H193="","", BIODATA!H193)</f>
        <v/>
      </c>
      <c r="F195" s="89" t="str">
        <f>IF('I NILAI UN'!E195="","",'I NILAI UN'!E195)</f>
        <v/>
      </c>
      <c r="G195" s="89" t="str">
        <f>IF('I NILAI UN'!F195="","",'I NILAI UN'!F195)</f>
        <v/>
      </c>
      <c r="H195" s="89" t="str">
        <f>IF('I NILAI UN'!G195="","",'I NILAI UN'!G195)</f>
        <v/>
      </c>
      <c r="I195" s="89" t="str">
        <f>IF('I NILAI UN'!H195="","",'I NILAI UN'!H195)</f>
        <v/>
      </c>
      <c r="J195" s="89">
        <f t="shared" si="21"/>
        <v>0</v>
      </c>
      <c r="K195" s="108" t="str">
        <f t="shared" si="23"/>
        <v/>
      </c>
      <c r="L195" s="108" t="str">
        <f t="shared" si="17"/>
        <v/>
      </c>
      <c r="M195" s="108" t="str">
        <f t="shared" si="18"/>
        <v/>
      </c>
      <c r="N195" s="108" t="str">
        <f t="shared" si="19"/>
        <v/>
      </c>
      <c r="O195" s="91" t="str">
        <f>Aa!K197</f>
        <v xml:space="preserve">  </v>
      </c>
      <c r="P195" s="91" t="str">
        <f>Ab!K198</f>
        <v xml:space="preserve">  </v>
      </c>
      <c r="Q195" s="91" t="str">
        <f>Ac!K198</f>
        <v xml:space="preserve">  </v>
      </c>
      <c r="R195" s="91" t="str">
        <f>Ad!K198</f>
        <v xml:space="preserve">  </v>
      </c>
      <c r="S195" s="91" t="str">
        <f>'A2'!K198</f>
        <v xml:space="preserve">  </v>
      </c>
      <c r="T195" s="91" t="str">
        <f>'A3'!K198</f>
        <v xml:space="preserve">  </v>
      </c>
      <c r="U195" s="91" t="str">
        <f>'A4'!K198</f>
        <v xml:space="preserve">  </v>
      </c>
      <c r="V195" s="91" t="str">
        <f>'A5'!K198</f>
        <v xml:space="preserve">  </v>
      </c>
      <c r="W195" s="91" t="str">
        <f>'A6'!K198</f>
        <v xml:space="preserve">  </v>
      </c>
      <c r="X195" s="91" t="str">
        <f>'A7'!K198</f>
        <v xml:space="preserve">  </v>
      </c>
      <c r="Y195" s="91" t="str">
        <f>'B1'!K198</f>
        <v xml:space="preserve">  </v>
      </c>
      <c r="Z195" s="91" t="str">
        <f>'B2'!K198</f>
        <v xml:space="preserve">  </v>
      </c>
      <c r="AA195" s="91" t="str">
        <f>'B3'!K198</f>
        <v xml:space="preserve">  </v>
      </c>
      <c r="AB195" s="91" t="str">
        <f>'C1'!K198</f>
        <v xml:space="preserve">  </v>
      </c>
      <c r="AC195" s="91" t="str">
        <f>'C2'!K198</f>
        <v xml:space="preserve">  </v>
      </c>
      <c r="AD195" s="91" t="str">
        <f>'C3'!K198</f>
        <v xml:space="preserve">  </v>
      </c>
      <c r="AE195" s="91" t="str">
        <f>'C4'!K198</f>
        <v xml:space="preserve">  </v>
      </c>
      <c r="AF195" s="101" t="str">
        <f t="shared" si="22"/>
        <v xml:space="preserve">  </v>
      </c>
      <c r="AG195" s="104" t="str">
        <f>IF('I NILAI SEKOLAH'!D194="","", 'I NILAI SEKOLAH'!D194)</f>
        <v/>
      </c>
      <c r="AH195" s="104" t="str">
        <f>IF('I NILAI SEKOLAH'!E194="","", 'I NILAI SEKOLAH'!E194)</f>
        <v/>
      </c>
      <c r="AI195" s="104" t="str">
        <f>IF('I NILAI SEKOLAH'!F194="","", 'I NILAI SEKOLAH'!F194)</f>
        <v/>
      </c>
      <c r="AJ195" s="104" t="str">
        <f>IF('I NILAI SEKOLAH'!G194="","", 'I NILAI SEKOLAH'!G194)</f>
        <v/>
      </c>
      <c r="AK195" s="104" t="str">
        <f>IF('I NILAI SEKOLAH'!H194="","", 'I NILAI SEKOLAH'!H194)</f>
        <v/>
      </c>
      <c r="AL195" s="104" t="str">
        <f>IF('I NILAI SEKOLAH'!I194="","", 'I NILAI SEKOLAH'!I194)</f>
        <v/>
      </c>
      <c r="AM195" s="104" t="str">
        <f>IF('I NILAI SEKOLAH'!J194="","", 'I NILAI SEKOLAH'!J194)</f>
        <v/>
      </c>
      <c r="AN195" s="104" t="str">
        <f>IF('I NILAI SEKOLAH'!K194="","", 'I NILAI SEKOLAH'!K194)</f>
        <v/>
      </c>
      <c r="AO195" s="104" t="str">
        <f>IF('I NILAI SEKOLAH'!L194="","", 'I NILAI SEKOLAH'!L194)</f>
        <v/>
      </c>
      <c r="AP195" s="104" t="str">
        <f>IF('I NILAI SEKOLAH'!M194="","", 'I NILAI SEKOLAH'!M194)</f>
        <v/>
      </c>
      <c r="AQ195" s="104" t="str">
        <f>IF('I NILAI SEKOLAH'!N194="","", 'I NILAI SEKOLAH'!N194)</f>
        <v/>
      </c>
      <c r="AR195" s="104" t="str">
        <f>IF('I NILAI SEKOLAH'!O194="","", 'I NILAI SEKOLAH'!O194)</f>
        <v/>
      </c>
      <c r="AS195" s="104" t="str">
        <f>IF('I NILAI SEKOLAH'!P194="","", 'I NILAI SEKOLAH'!P194)</f>
        <v/>
      </c>
      <c r="AT195" s="104" t="str">
        <f>IF('I NILAI SEKOLAH'!Q194="","", 'I NILAI SEKOLAH'!Q194)</f>
        <v/>
      </c>
      <c r="AU195" s="104" t="str">
        <f>IF('I NILAI SEKOLAH'!R194="","", 'I NILAI SEKOLAH'!R194)</f>
        <v/>
      </c>
      <c r="AV195" s="104" t="str">
        <f>IF('I NILAI SEKOLAH'!S194="","", 'I NILAI SEKOLAH'!S194)</f>
        <v/>
      </c>
      <c r="AW195" s="104" t="str">
        <f>IF('I NILAI SEKOLAH'!T194="","", 'I NILAI SEKOLAH'!T194)</f>
        <v/>
      </c>
      <c r="AX195" s="105" t="str">
        <f t="shared" si="24"/>
        <v xml:space="preserve">  </v>
      </c>
      <c r="AY195" s="66"/>
    </row>
    <row r="196" spans="1:51" ht="15.75" customHeight="1" x14ac:dyDescent="0.25">
      <c r="A196" s="90" t="str">
        <f>IF(BIODATA!A194="","", BIODATA!A194)</f>
        <v/>
      </c>
      <c r="B196" s="88" t="str">
        <f>IF(BIODATA!C194="","", BIODATA!C194)</f>
        <v/>
      </c>
      <c r="C196" s="88" t="str">
        <f>IF(BIODATA!D194="","", BIODATA!D194)</f>
        <v/>
      </c>
      <c r="D196" s="107" t="str">
        <f>IF(BIODATA!E194="","", BIODATA!E194)</f>
        <v/>
      </c>
      <c r="E196" s="88" t="str">
        <f>IF(BIODATA!H194="","", BIODATA!H194)</f>
        <v/>
      </c>
      <c r="F196" s="89" t="str">
        <f>IF('I NILAI UN'!E196="","",'I NILAI UN'!E196)</f>
        <v/>
      </c>
      <c r="G196" s="89" t="str">
        <f>IF('I NILAI UN'!F196="","",'I NILAI UN'!F196)</f>
        <v/>
      </c>
      <c r="H196" s="89" t="str">
        <f>IF('I NILAI UN'!G196="","",'I NILAI UN'!G196)</f>
        <v/>
      </c>
      <c r="I196" s="89" t="str">
        <f>IF('I NILAI UN'!H196="","",'I NILAI UN'!H196)</f>
        <v/>
      </c>
      <c r="J196" s="89">
        <f t="shared" si="21"/>
        <v>0</v>
      </c>
      <c r="K196" s="108" t="str">
        <f t="shared" si="23"/>
        <v/>
      </c>
      <c r="L196" s="108" t="str">
        <f t="shared" si="17"/>
        <v/>
      </c>
      <c r="M196" s="108" t="str">
        <f t="shared" si="18"/>
        <v/>
      </c>
      <c r="N196" s="108" t="str">
        <f t="shared" si="19"/>
        <v/>
      </c>
      <c r="O196" s="91" t="str">
        <f>Aa!K198</f>
        <v xml:space="preserve">  </v>
      </c>
      <c r="P196" s="91" t="str">
        <f>Ab!K199</f>
        <v xml:space="preserve">  </v>
      </c>
      <c r="Q196" s="91" t="str">
        <f>Ac!K199</f>
        <v xml:space="preserve">  </v>
      </c>
      <c r="R196" s="91" t="str">
        <f>Ad!K199</f>
        <v xml:space="preserve">  </v>
      </c>
      <c r="S196" s="91" t="str">
        <f>'A2'!K199</f>
        <v xml:space="preserve">  </v>
      </c>
      <c r="T196" s="91" t="str">
        <f>'A3'!K199</f>
        <v xml:space="preserve">  </v>
      </c>
      <c r="U196" s="91" t="str">
        <f>'A4'!K199</f>
        <v xml:space="preserve">  </v>
      </c>
      <c r="V196" s="91" t="str">
        <f>'A5'!K199</f>
        <v xml:space="preserve">  </v>
      </c>
      <c r="W196" s="91" t="str">
        <f>'A6'!K199</f>
        <v xml:space="preserve">  </v>
      </c>
      <c r="X196" s="91" t="str">
        <f>'A7'!K199</f>
        <v xml:space="preserve">  </v>
      </c>
      <c r="Y196" s="91" t="str">
        <f>'B1'!K199</f>
        <v xml:space="preserve">  </v>
      </c>
      <c r="Z196" s="91" t="str">
        <f>'B2'!K199</f>
        <v xml:space="preserve">  </v>
      </c>
      <c r="AA196" s="91" t="str">
        <f>'B3'!K199</f>
        <v xml:space="preserve">  </v>
      </c>
      <c r="AB196" s="91" t="str">
        <f>'C1'!K199</f>
        <v xml:space="preserve">  </v>
      </c>
      <c r="AC196" s="91" t="str">
        <f>'C2'!K199</f>
        <v xml:space="preserve">  </v>
      </c>
      <c r="AD196" s="91" t="str">
        <f>'C3'!K199</f>
        <v xml:space="preserve">  </v>
      </c>
      <c r="AE196" s="91" t="str">
        <f>'C4'!K199</f>
        <v xml:space="preserve">  </v>
      </c>
      <c r="AF196" s="101" t="str">
        <f t="shared" si="22"/>
        <v xml:space="preserve">  </v>
      </c>
      <c r="AG196" s="104" t="str">
        <f>IF('I NILAI SEKOLAH'!D195="","", 'I NILAI SEKOLAH'!D195)</f>
        <v/>
      </c>
      <c r="AH196" s="104" t="str">
        <f>IF('I NILAI SEKOLAH'!E195="","", 'I NILAI SEKOLAH'!E195)</f>
        <v/>
      </c>
      <c r="AI196" s="104" t="str">
        <f>IF('I NILAI SEKOLAH'!F195="","", 'I NILAI SEKOLAH'!F195)</f>
        <v/>
      </c>
      <c r="AJ196" s="104" t="str">
        <f>IF('I NILAI SEKOLAH'!G195="","", 'I NILAI SEKOLAH'!G195)</f>
        <v/>
      </c>
      <c r="AK196" s="104" t="str">
        <f>IF('I NILAI SEKOLAH'!H195="","", 'I NILAI SEKOLAH'!H195)</f>
        <v/>
      </c>
      <c r="AL196" s="104" t="str">
        <f>IF('I NILAI SEKOLAH'!I195="","", 'I NILAI SEKOLAH'!I195)</f>
        <v/>
      </c>
      <c r="AM196" s="104" t="str">
        <f>IF('I NILAI SEKOLAH'!J195="","", 'I NILAI SEKOLAH'!J195)</f>
        <v/>
      </c>
      <c r="AN196" s="104" t="str">
        <f>IF('I NILAI SEKOLAH'!K195="","", 'I NILAI SEKOLAH'!K195)</f>
        <v/>
      </c>
      <c r="AO196" s="104" t="str">
        <f>IF('I NILAI SEKOLAH'!L195="","", 'I NILAI SEKOLAH'!L195)</f>
        <v/>
      </c>
      <c r="AP196" s="104" t="str">
        <f>IF('I NILAI SEKOLAH'!M195="","", 'I NILAI SEKOLAH'!M195)</f>
        <v/>
      </c>
      <c r="AQ196" s="104" t="str">
        <f>IF('I NILAI SEKOLAH'!N195="","", 'I NILAI SEKOLAH'!N195)</f>
        <v/>
      </c>
      <c r="AR196" s="104" t="str">
        <f>IF('I NILAI SEKOLAH'!O195="","", 'I NILAI SEKOLAH'!O195)</f>
        <v/>
      </c>
      <c r="AS196" s="104" t="str">
        <f>IF('I NILAI SEKOLAH'!P195="","", 'I NILAI SEKOLAH'!P195)</f>
        <v/>
      </c>
      <c r="AT196" s="104" t="str">
        <f>IF('I NILAI SEKOLAH'!Q195="","", 'I NILAI SEKOLAH'!Q195)</f>
        <v/>
      </c>
      <c r="AU196" s="104" t="str">
        <f>IF('I NILAI SEKOLAH'!R195="","", 'I NILAI SEKOLAH'!R195)</f>
        <v/>
      </c>
      <c r="AV196" s="104" t="str">
        <f>IF('I NILAI SEKOLAH'!S195="","", 'I NILAI SEKOLAH'!S195)</f>
        <v/>
      </c>
      <c r="AW196" s="104" t="str">
        <f>IF('I NILAI SEKOLAH'!T195="","", 'I NILAI SEKOLAH'!T195)</f>
        <v/>
      </c>
      <c r="AX196" s="105" t="str">
        <f t="shared" si="24"/>
        <v xml:space="preserve">  </v>
      </c>
      <c r="AY196" s="66"/>
    </row>
    <row r="197" spans="1:51" ht="15.75" customHeight="1" x14ac:dyDescent="0.25">
      <c r="A197" s="90" t="str">
        <f>IF(BIODATA!A195="","", BIODATA!A195)</f>
        <v/>
      </c>
      <c r="B197" s="88" t="str">
        <f>IF(BIODATA!C195="","", BIODATA!C195)</f>
        <v/>
      </c>
      <c r="C197" s="88" t="str">
        <f>IF(BIODATA!D195="","", BIODATA!D195)</f>
        <v/>
      </c>
      <c r="D197" s="107" t="str">
        <f>IF(BIODATA!E195="","", BIODATA!E195)</f>
        <v/>
      </c>
      <c r="E197" s="88" t="str">
        <f>IF(BIODATA!H195="","", BIODATA!H195)</f>
        <v/>
      </c>
      <c r="F197" s="89" t="str">
        <f>IF('I NILAI UN'!E197="","",'I NILAI UN'!E197)</f>
        <v/>
      </c>
      <c r="G197" s="89" t="str">
        <f>IF('I NILAI UN'!F197="","",'I NILAI UN'!F197)</f>
        <v/>
      </c>
      <c r="H197" s="89" t="str">
        <f>IF('I NILAI UN'!G197="","",'I NILAI UN'!G197)</f>
        <v/>
      </c>
      <c r="I197" s="89" t="str">
        <f>IF('I NILAI UN'!H197="","",'I NILAI UN'!H197)</f>
        <v/>
      </c>
      <c r="J197" s="89">
        <f t="shared" si="21"/>
        <v>0</v>
      </c>
      <c r="K197" s="108" t="str">
        <f t="shared" si="23"/>
        <v/>
      </c>
      <c r="L197" s="108" t="str">
        <f t="shared" si="17"/>
        <v/>
      </c>
      <c r="M197" s="108" t="str">
        <f t="shared" si="18"/>
        <v/>
      </c>
      <c r="N197" s="108" t="str">
        <f t="shared" si="19"/>
        <v/>
      </c>
      <c r="O197" s="91" t="str">
        <f>Aa!K199</f>
        <v xml:space="preserve">  </v>
      </c>
      <c r="P197" s="91" t="str">
        <f>Ab!K200</f>
        <v xml:space="preserve">  </v>
      </c>
      <c r="Q197" s="91" t="str">
        <f>Ac!K200</f>
        <v xml:space="preserve">  </v>
      </c>
      <c r="R197" s="91" t="str">
        <f>Ad!K200</f>
        <v xml:space="preserve">  </v>
      </c>
      <c r="S197" s="91" t="str">
        <f>'A2'!K200</f>
        <v xml:space="preserve">  </v>
      </c>
      <c r="T197" s="91" t="str">
        <f>'A3'!K200</f>
        <v xml:space="preserve">  </v>
      </c>
      <c r="U197" s="91" t="str">
        <f>'A4'!K200</f>
        <v xml:space="preserve">  </v>
      </c>
      <c r="V197" s="91" t="str">
        <f>'A5'!K200</f>
        <v xml:space="preserve">  </v>
      </c>
      <c r="W197" s="91" t="str">
        <f>'A6'!K200</f>
        <v xml:space="preserve">  </v>
      </c>
      <c r="X197" s="91" t="str">
        <f>'A7'!K200</f>
        <v xml:space="preserve">  </v>
      </c>
      <c r="Y197" s="91" t="str">
        <f>'B1'!K200</f>
        <v xml:space="preserve">  </v>
      </c>
      <c r="Z197" s="91" t="str">
        <f>'B2'!K200</f>
        <v xml:space="preserve">  </v>
      </c>
      <c r="AA197" s="91" t="str">
        <f>'B3'!K200</f>
        <v xml:space="preserve">  </v>
      </c>
      <c r="AB197" s="91" t="str">
        <f>'C1'!K200</f>
        <v xml:space="preserve">  </v>
      </c>
      <c r="AC197" s="91" t="str">
        <f>'C2'!K200</f>
        <v xml:space="preserve">  </v>
      </c>
      <c r="AD197" s="91" t="str">
        <f>'C3'!K200</f>
        <v xml:space="preserve">  </v>
      </c>
      <c r="AE197" s="91" t="str">
        <f>'C4'!K200</f>
        <v xml:space="preserve">  </v>
      </c>
      <c r="AF197" s="101" t="str">
        <f t="shared" si="22"/>
        <v xml:space="preserve">  </v>
      </c>
      <c r="AG197" s="104" t="str">
        <f>IF('I NILAI SEKOLAH'!D196="","", 'I NILAI SEKOLAH'!D196)</f>
        <v/>
      </c>
      <c r="AH197" s="104" t="str">
        <f>IF('I NILAI SEKOLAH'!E196="","", 'I NILAI SEKOLAH'!E196)</f>
        <v/>
      </c>
      <c r="AI197" s="104" t="str">
        <f>IF('I NILAI SEKOLAH'!F196="","", 'I NILAI SEKOLAH'!F196)</f>
        <v/>
      </c>
      <c r="AJ197" s="104" t="str">
        <f>IF('I NILAI SEKOLAH'!G196="","", 'I NILAI SEKOLAH'!G196)</f>
        <v/>
      </c>
      <c r="AK197" s="104" t="str">
        <f>IF('I NILAI SEKOLAH'!H196="","", 'I NILAI SEKOLAH'!H196)</f>
        <v/>
      </c>
      <c r="AL197" s="104" t="str">
        <f>IF('I NILAI SEKOLAH'!I196="","", 'I NILAI SEKOLAH'!I196)</f>
        <v/>
      </c>
      <c r="AM197" s="104" t="str">
        <f>IF('I NILAI SEKOLAH'!J196="","", 'I NILAI SEKOLAH'!J196)</f>
        <v/>
      </c>
      <c r="AN197" s="104" t="str">
        <f>IF('I NILAI SEKOLAH'!K196="","", 'I NILAI SEKOLAH'!K196)</f>
        <v/>
      </c>
      <c r="AO197" s="104" t="str">
        <f>IF('I NILAI SEKOLAH'!L196="","", 'I NILAI SEKOLAH'!L196)</f>
        <v/>
      </c>
      <c r="AP197" s="104" t="str">
        <f>IF('I NILAI SEKOLAH'!M196="","", 'I NILAI SEKOLAH'!M196)</f>
        <v/>
      </c>
      <c r="AQ197" s="104" t="str">
        <f>IF('I NILAI SEKOLAH'!N196="","", 'I NILAI SEKOLAH'!N196)</f>
        <v/>
      </c>
      <c r="AR197" s="104" t="str">
        <f>IF('I NILAI SEKOLAH'!O196="","", 'I NILAI SEKOLAH'!O196)</f>
        <v/>
      </c>
      <c r="AS197" s="104" t="str">
        <f>IF('I NILAI SEKOLAH'!P196="","", 'I NILAI SEKOLAH'!P196)</f>
        <v/>
      </c>
      <c r="AT197" s="104" t="str">
        <f>IF('I NILAI SEKOLAH'!Q196="","", 'I NILAI SEKOLAH'!Q196)</f>
        <v/>
      </c>
      <c r="AU197" s="104" t="str">
        <f>IF('I NILAI SEKOLAH'!R196="","", 'I NILAI SEKOLAH'!R196)</f>
        <v/>
      </c>
      <c r="AV197" s="104" t="str">
        <f>IF('I NILAI SEKOLAH'!S196="","", 'I NILAI SEKOLAH'!S196)</f>
        <v/>
      </c>
      <c r="AW197" s="104" t="str">
        <f>IF('I NILAI SEKOLAH'!T196="","", 'I NILAI SEKOLAH'!T196)</f>
        <v/>
      </c>
      <c r="AX197" s="105" t="str">
        <f t="shared" si="24"/>
        <v xml:space="preserve">  </v>
      </c>
      <c r="AY197" s="66"/>
    </row>
    <row r="198" spans="1:51" ht="15.75" customHeight="1" x14ac:dyDescent="0.25">
      <c r="A198" s="90" t="str">
        <f>IF(BIODATA!A196="","", BIODATA!A196)</f>
        <v/>
      </c>
      <c r="B198" s="88" t="str">
        <f>IF(BIODATA!C196="","", BIODATA!C196)</f>
        <v/>
      </c>
      <c r="C198" s="88" t="str">
        <f>IF(BIODATA!D196="","", BIODATA!D196)</f>
        <v/>
      </c>
      <c r="D198" s="107" t="str">
        <f>IF(BIODATA!E196="","", BIODATA!E196)</f>
        <v/>
      </c>
      <c r="E198" s="88" t="str">
        <f>IF(BIODATA!H196="","", BIODATA!H196)</f>
        <v/>
      </c>
      <c r="F198" s="89" t="str">
        <f>IF('I NILAI UN'!E198="","",'I NILAI UN'!E198)</f>
        <v/>
      </c>
      <c r="G198" s="89" t="str">
        <f>IF('I NILAI UN'!F198="","",'I NILAI UN'!F198)</f>
        <v/>
      </c>
      <c r="H198" s="89" t="str">
        <f>IF('I NILAI UN'!G198="","",'I NILAI UN'!G198)</f>
        <v/>
      </c>
      <c r="I198" s="89" t="str">
        <f>IF('I NILAI UN'!H198="","",'I NILAI UN'!H198)</f>
        <v/>
      </c>
      <c r="J198" s="89">
        <f t="shared" si="21"/>
        <v>0</v>
      </c>
      <c r="K198" s="108" t="str">
        <f t="shared" si="23"/>
        <v/>
      </c>
      <c r="L198" s="108" t="str">
        <f t="shared" si="17"/>
        <v/>
      </c>
      <c r="M198" s="108" t="str">
        <f t="shared" si="18"/>
        <v/>
      </c>
      <c r="N198" s="108" t="str">
        <f t="shared" si="19"/>
        <v/>
      </c>
      <c r="O198" s="91" t="str">
        <f>Aa!K200</f>
        <v xml:space="preserve">  </v>
      </c>
      <c r="P198" s="91" t="str">
        <f>Ab!K201</f>
        <v xml:space="preserve">  </v>
      </c>
      <c r="Q198" s="91" t="str">
        <f>Ac!K201</f>
        <v xml:space="preserve">  </v>
      </c>
      <c r="R198" s="91" t="str">
        <f>Ad!K201</f>
        <v xml:space="preserve">  </v>
      </c>
      <c r="S198" s="91" t="str">
        <f>'A2'!K201</f>
        <v xml:space="preserve">  </v>
      </c>
      <c r="T198" s="91" t="str">
        <f>'A3'!K201</f>
        <v xml:space="preserve">  </v>
      </c>
      <c r="U198" s="91" t="str">
        <f>'A4'!K201</f>
        <v xml:space="preserve">  </v>
      </c>
      <c r="V198" s="91" t="str">
        <f>'A5'!K201</f>
        <v xml:space="preserve">  </v>
      </c>
      <c r="W198" s="91" t="str">
        <f>'A6'!K201</f>
        <v xml:space="preserve">  </v>
      </c>
      <c r="X198" s="91" t="str">
        <f>'A7'!K201</f>
        <v xml:space="preserve">  </v>
      </c>
      <c r="Y198" s="91" t="str">
        <f>'B1'!K201</f>
        <v xml:space="preserve">  </v>
      </c>
      <c r="Z198" s="91" t="str">
        <f>'B2'!K201</f>
        <v xml:space="preserve">  </v>
      </c>
      <c r="AA198" s="91" t="str">
        <f>'B3'!K201</f>
        <v xml:space="preserve">  </v>
      </c>
      <c r="AB198" s="91" t="str">
        <f>'C1'!K201</f>
        <v xml:space="preserve">  </v>
      </c>
      <c r="AC198" s="91" t="str">
        <f>'C2'!K201</f>
        <v xml:space="preserve">  </v>
      </c>
      <c r="AD198" s="91" t="str">
        <f>'C3'!K201</f>
        <v xml:space="preserve">  </v>
      </c>
      <c r="AE198" s="91" t="str">
        <f>'C4'!K201</f>
        <v xml:space="preserve">  </v>
      </c>
      <c r="AF198" s="101" t="str">
        <f t="shared" si="22"/>
        <v xml:space="preserve">  </v>
      </c>
      <c r="AG198" s="104" t="str">
        <f>IF('I NILAI SEKOLAH'!D197="","", 'I NILAI SEKOLAH'!D197)</f>
        <v/>
      </c>
      <c r="AH198" s="104" t="str">
        <f>IF('I NILAI SEKOLAH'!E197="","", 'I NILAI SEKOLAH'!E197)</f>
        <v/>
      </c>
      <c r="AI198" s="104" t="str">
        <f>IF('I NILAI SEKOLAH'!F197="","", 'I NILAI SEKOLAH'!F197)</f>
        <v/>
      </c>
      <c r="AJ198" s="104" t="str">
        <f>IF('I NILAI SEKOLAH'!G197="","", 'I NILAI SEKOLAH'!G197)</f>
        <v/>
      </c>
      <c r="AK198" s="104" t="str">
        <f>IF('I NILAI SEKOLAH'!H197="","", 'I NILAI SEKOLAH'!H197)</f>
        <v/>
      </c>
      <c r="AL198" s="104" t="str">
        <f>IF('I NILAI SEKOLAH'!I197="","", 'I NILAI SEKOLAH'!I197)</f>
        <v/>
      </c>
      <c r="AM198" s="104" t="str">
        <f>IF('I NILAI SEKOLAH'!J197="","", 'I NILAI SEKOLAH'!J197)</f>
        <v/>
      </c>
      <c r="AN198" s="104" t="str">
        <f>IF('I NILAI SEKOLAH'!K197="","", 'I NILAI SEKOLAH'!K197)</f>
        <v/>
      </c>
      <c r="AO198" s="104" t="str">
        <f>IF('I NILAI SEKOLAH'!L197="","", 'I NILAI SEKOLAH'!L197)</f>
        <v/>
      </c>
      <c r="AP198" s="104" t="str">
        <f>IF('I NILAI SEKOLAH'!M197="","", 'I NILAI SEKOLAH'!M197)</f>
        <v/>
      </c>
      <c r="AQ198" s="104" t="str">
        <f>IF('I NILAI SEKOLAH'!N197="","", 'I NILAI SEKOLAH'!N197)</f>
        <v/>
      </c>
      <c r="AR198" s="104" t="str">
        <f>IF('I NILAI SEKOLAH'!O197="","", 'I NILAI SEKOLAH'!O197)</f>
        <v/>
      </c>
      <c r="AS198" s="104" t="str">
        <f>IF('I NILAI SEKOLAH'!P197="","", 'I NILAI SEKOLAH'!P197)</f>
        <v/>
      </c>
      <c r="AT198" s="104" t="str">
        <f>IF('I NILAI SEKOLAH'!Q197="","", 'I NILAI SEKOLAH'!Q197)</f>
        <v/>
      </c>
      <c r="AU198" s="104" t="str">
        <f>IF('I NILAI SEKOLAH'!R197="","", 'I NILAI SEKOLAH'!R197)</f>
        <v/>
      </c>
      <c r="AV198" s="104" t="str">
        <f>IF('I NILAI SEKOLAH'!S197="","", 'I NILAI SEKOLAH'!S197)</f>
        <v/>
      </c>
      <c r="AW198" s="104" t="str">
        <f>IF('I NILAI SEKOLAH'!T197="","", 'I NILAI SEKOLAH'!T197)</f>
        <v/>
      </c>
      <c r="AX198" s="105" t="str">
        <f t="shared" si="24"/>
        <v xml:space="preserve">  </v>
      </c>
      <c r="AY198" s="66"/>
    </row>
    <row r="199" spans="1:51" ht="15.75" customHeight="1" x14ac:dyDescent="0.25">
      <c r="A199" s="90" t="str">
        <f>IF(BIODATA!A197="","", BIODATA!A197)</f>
        <v/>
      </c>
      <c r="B199" s="88" t="str">
        <f>IF(BIODATA!C197="","", BIODATA!C197)</f>
        <v/>
      </c>
      <c r="C199" s="88" t="str">
        <f>IF(BIODATA!D197="","", BIODATA!D197)</f>
        <v/>
      </c>
      <c r="D199" s="107" t="str">
        <f>IF(BIODATA!E197="","", BIODATA!E197)</f>
        <v/>
      </c>
      <c r="E199" s="88" t="str">
        <f>IF(BIODATA!H197="","", BIODATA!H197)</f>
        <v/>
      </c>
      <c r="F199" s="89" t="str">
        <f>IF('I NILAI UN'!E199="","",'I NILAI UN'!E199)</f>
        <v/>
      </c>
      <c r="G199" s="89" t="str">
        <f>IF('I NILAI UN'!F199="","",'I NILAI UN'!F199)</f>
        <v/>
      </c>
      <c r="H199" s="89" t="str">
        <f>IF('I NILAI UN'!G199="","",'I NILAI UN'!G199)</f>
        <v/>
      </c>
      <c r="I199" s="89" t="str">
        <f>IF('I NILAI UN'!H199="","",'I NILAI UN'!H199)</f>
        <v/>
      </c>
      <c r="J199" s="89">
        <f t="shared" si="21"/>
        <v>0</v>
      </c>
      <c r="K199" s="108" t="str">
        <f t="shared" si="23"/>
        <v/>
      </c>
      <c r="L199" s="108" t="str">
        <f t="shared" si="17"/>
        <v/>
      </c>
      <c r="M199" s="108" t="str">
        <f t="shared" si="18"/>
        <v/>
      </c>
      <c r="N199" s="108" t="str">
        <f t="shared" si="19"/>
        <v/>
      </c>
      <c r="O199" s="91" t="str">
        <f>Aa!K201</f>
        <v xml:space="preserve">  </v>
      </c>
      <c r="P199" s="91" t="str">
        <f>Ab!K202</f>
        <v xml:space="preserve">  </v>
      </c>
      <c r="Q199" s="91" t="str">
        <f>Ac!K202</f>
        <v xml:space="preserve">  </v>
      </c>
      <c r="R199" s="91" t="str">
        <f>Ad!K202</f>
        <v xml:space="preserve">  </v>
      </c>
      <c r="S199" s="91" t="str">
        <f>'A2'!K202</f>
        <v xml:space="preserve">  </v>
      </c>
      <c r="T199" s="91" t="str">
        <f>'A3'!K202</f>
        <v xml:space="preserve">  </v>
      </c>
      <c r="U199" s="91" t="str">
        <f>'A4'!K202</f>
        <v xml:space="preserve">  </v>
      </c>
      <c r="V199" s="91" t="str">
        <f>'A5'!K202</f>
        <v xml:space="preserve">  </v>
      </c>
      <c r="W199" s="91" t="str">
        <f>'A6'!K202</f>
        <v xml:space="preserve">  </v>
      </c>
      <c r="X199" s="91" t="str">
        <f>'A7'!K202</f>
        <v xml:space="preserve">  </v>
      </c>
      <c r="Y199" s="91" t="str">
        <f>'B1'!K202</f>
        <v xml:space="preserve">  </v>
      </c>
      <c r="Z199" s="91" t="str">
        <f>'B2'!K202</f>
        <v xml:space="preserve">  </v>
      </c>
      <c r="AA199" s="91" t="str">
        <f>'B3'!K202</f>
        <v xml:space="preserve">  </v>
      </c>
      <c r="AB199" s="91" t="str">
        <f>'C1'!K202</f>
        <v xml:space="preserve">  </v>
      </c>
      <c r="AC199" s="91" t="str">
        <f>'C2'!K202</f>
        <v xml:space="preserve">  </v>
      </c>
      <c r="AD199" s="91" t="str">
        <f>'C3'!K202</f>
        <v xml:space="preserve">  </v>
      </c>
      <c r="AE199" s="91" t="str">
        <f>'C4'!K202</f>
        <v xml:space="preserve">  </v>
      </c>
      <c r="AF199" s="101" t="str">
        <f t="shared" si="22"/>
        <v xml:space="preserve">  </v>
      </c>
      <c r="AG199" s="104" t="str">
        <f>IF('I NILAI SEKOLAH'!D198="","", 'I NILAI SEKOLAH'!D198)</f>
        <v/>
      </c>
      <c r="AH199" s="104" t="str">
        <f>IF('I NILAI SEKOLAH'!E198="","", 'I NILAI SEKOLAH'!E198)</f>
        <v/>
      </c>
      <c r="AI199" s="104" t="str">
        <f>IF('I NILAI SEKOLAH'!F198="","", 'I NILAI SEKOLAH'!F198)</f>
        <v/>
      </c>
      <c r="AJ199" s="104" t="str">
        <f>IF('I NILAI SEKOLAH'!G198="","", 'I NILAI SEKOLAH'!G198)</f>
        <v/>
      </c>
      <c r="AK199" s="104" t="str">
        <f>IF('I NILAI SEKOLAH'!H198="","", 'I NILAI SEKOLAH'!H198)</f>
        <v/>
      </c>
      <c r="AL199" s="104" t="str">
        <f>IF('I NILAI SEKOLAH'!I198="","", 'I NILAI SEKOLAH'!I198)</f>
        <v/>
      </c>
      <c r="AM199" s="104" t="str">
        <f>IF('I NILAI SEKOLAH'!J198="","", 'I NILAI SEKOLAH'!J198)</f>
        <v/>
      </c>
      <c r="AN199" s="104" t="str">
        <f>IF('I NILAI SEKOLAH'!K198="","", 'I NILAI SEKOLAH'!K198)</f>
        <v/>
      </c>
      <c r="AO199" s="104" t="str">
        <f>IF('I NILAI SEKOLAH'!L198="","", 'I NILAI SEKOLAH'!L198)</f>
        <v/>
      </c>
      <c r="AP199" s="104" t="str">
        <f>IF('I NILAI SEKOLAH'!M198="","", 'I NILAI SEKOLAH'!M198)</f>
        <v/>
      </c>
      <c r="AQ199" s="104" t="str">
        <f>IF('I NILAI SEKOLAH'!N198="","", 'I NILAI SEKOLAH'!N198)</f>
        <v/>
      </c>
      <c r="AR199" s="104" t="str">
        <f>IF('I NILAI SEKOLAH'!O198="","", 'I NILAI SEKOLAH'!O198)</f>
        <v/>
      </c>
      <c r="AS199" s="104" t="str">
        <f>IF('I NILAI SEKOLAH'!P198="","", 'I NILAI SEKOLAH'!P198)</f>
        <v/>
      </c>
      <c r="AT199" s="104" t="str">
        <f>IF('I NILAI SEKOLAH'!Q198="","", 'I NILAI SEKOLAH'!Q198)</f>
        <v/>
      </c>
      <c r="AU199" s="104" t="str">
        <f>IF('I NILAI SEKOLAH'!R198="","", 'I NILAI SEKOLAH'!R198)</f>
        <v/>
      </c>
      <c r="AV199" s="104" t="str">
        <f>IF('I NILAI SEKOLAH'!S198="","", 'I NILAI SEKOLAH'!S198)</f>
        <v/>
      </c>
      <c r="AW199" s="104" t="str">
        <f>IF('I NILAI SEKOLAH'!T198="","", 'I NILAI SEKOLAH'!T198)</f>
        <v/>
      </c>
      <c r="AX199" s="105" t="str">
        <f t="shared" si="24"/>
        <v xml:space="preserve">  </v>
      </c>
      <c r="AY199" s="66"/>
    </row>
    <row r="200" spans="1:51" ht="15.75" customHeight="1" x14ac:dyDescent="0.25">
      <c r="A200" s="90" t="str">
        <f>IF(BIODATA!A198="","", BIODATA!A198)</f>
        <v/>
      </c>
      <c r="B200" s="88" t="str">
        <f>IF(BIODATA!C198="","", BIODATA!C198)</f>
        <v/>
      </c>
      <c r="C200" s="88" t="str">
        <f>IF(BIODATA!D198="","", BIODATA!D198)</f>
        <v/>
      </c>
      <c r="D200" s="107" t="str">
        <f>IF(BIODATA!E198="","", BIODATA!E198)</f>
        <v/>
      </c>
      <c r="E200" s="88" t="str">
        <f>IF(BIODATA!H198="","", BIODATA!H198)</f>
        <v/>
      </c>
      <c r="F200" s="89" t="str">
        <f>IF('I NILAI UN'!E200="","",'I NILAI UN'!E200)</f>
        <v/>
      </c>
      <c r="G200" s="89" t="str">
        <f>IF('I NILAI UN'!F200="","",'I NILAI UN'!F200)</f>
        <v/>
      </c>
      <c r="H200" s="89" t="str">
        <f>IF('I NILAI UN'!G200="","",'I NILAI UN'!G200)</f>
        <v/>
      </c>
      <c r="I200" s="89" t="str">
        <f>IF('I NILAI UN'!H200="","",'I NILAI UN'!H200)</f>
        <v/>
      </c>
      <c r="J200" s="89">
        <f t="shared" si="21"/>
        <v>0</v>
      </c>
      <c r="K200" s="108" t="str">
        <f t="shared" si="23"/>
        <v/>
      </c>
      <c r="L200" s="108" t="str">
        <f t="shared" ref="L200:L207" si="25">IF(G200="","",IF(G200&gt;=85.1,"Sangat Baik",IF(G200&gt;=70.1,"Baik",IF(G200&gt;=55.1,"Cukup","Kurang"))))</f>
        <v/>
      </c>
      <c r="M200" s="108" t="str">
        <f t="shared" ref="M200:M207" si="26">IF(H200="","",IF(H200&gt;=85.1,"Sangat Baik",IF(H200&gt;=70.1,"Baik",IF(H200&gt;=55.1,"Cukup","Kurang"))))</f>
        <v/>
      </c>
      <c r="N200" s="108" t="str">
        <f t="shared" ref="N200:N207" si="27">IF(I200="","",IF(I200&gt;=85.1,"Sangat Baik",IF(I200&gt;=70.1,"Baik",IF(I200&gt;=55.1,"Cukup","Kurang"))))</f>
        <v/>
      </c>
      <c r="O200" s="91" t="str">
        <f>Aa!K202</f>
        <v xml:space="preserve">  </v>
      </c>
      <c r="P200" s="91" t="str">
        <f>Ab!K203</f>
        <v xml:space="preserve">  </v>
      </c>
      <c r="Q200" s="91" t="str">
        <f>Ac!K203</f>
        <v xml:space="preserve">  </v>
      </c>
      <c r="R200" s="91" t="str">
        <f>Ad!K203</f>
        <v xml:space="preserve">  </v>
      </c>
      <c r="S200" s="91" t="str">
        <f>'A2'!K203</f>
        <v xml:space="preserve">  </v>
      </c>
      <c r="T200" s="91" t="str">
        <f>'A3'!K203</f>
        <v xml:space="preserve">  </v>
      </c>
      <c r="U200" s="91" t="str">
        <f>'A4'!K203</f>
        <v xml:space="preserve">  </v>
      </c>
      <c r="V200" s="91" t="str">
        <f>'A5'!K203</f>
        <v xml:space="preserve">  </v>
      </c>
      <c r="W200" s="91" t="str">
        <f>'A6'!K203</f>
        <v xml:space="preserve">  </v>
      </c>
      <c r="X200" s="91" t="str">
        <f>'A7'!K203</f>
        <v xml:space="preserve">  </v>
      </c>
      <c r="Y200" s="91" t="str">
        <f>'B1'!K203</f>
        <v xml:space="preserve">  </v>
      </c>
      <c r="Z200" s="91" t="str">
        <f>'B2'!K203</f>
        <v xml:space="preserve">  </v>
      </c>
      <c r="AA200" s="91" t="str">
        <f>'B3'!K203</f>
        <v xml:space="preserve">  </v>
      </c>
      <c r="AB200" s="91" t="str">
        <f>'C1'!K203</f>
        <v xml:space="preserve">  </v>
      </c>
      <c r="AC200" s="91" t="str">
        <f>'C2'!K203</f>
        <v xml:space="preserve">  </v>
      </c>
      <c r="AD200" s="91" t="str">
        <f>'C3'!K203</f>
        <v xml:space="preserve">  </v>
      </c>
      <c r="AE200" s="91" t="str">
        <f>'C4'!K203</f>
        <v xml:space="preserve">  </v>
      </c>
      <c r="AF200" s="101" t="str">
        <f t="shared" si="22"/>
        <v xml:space="preserve">  </v>
      </c>
      <c r="AG200" s="104" t="str">
        <f>IF('I NILAI SEKOLAH'!D199="","", 'I NILAI SEKOLAH'!D199)</f>
        <v/>
      </c>
      <c r="AH200" s="104" t="str">
        <f>IF('I NILAI SEKOLAH'!E199="","", 'I NILAI SEKOLAH'!E199)</f>
        <v/>
      </c>
      <c r="AI200" s="104" t="str">
        <f>IF('I NILAI SEKOLAH'!F199="","", 'I NILAI SEKOLAH'!F199)</f>
        <v/>
      </c>
      <c r="AJ200" s="104" t="str">
        <f>IF('I NILAI SEKOLAH'!G199="","", 'I NILAI SEKOLAH'!G199)</f>
        <v/>
      </c>
      <c r="AK200" s="104" t="str">
        <f>IF('I NILAI SEKOLAH'!H199="","", 'I NILAI SEKOLAH'!H199)</f>
        <v/>
      </c>
      <c r="AL200" s="104" t="str">
        <f>IF('I NILAI SEKOLAH'!I199="","", 'I NILAI SEKOLAH'!I199)</f>
        <v/>
      </c>
      <c r="AM200" s="104" t="str">
        <f>IF('I NILAI SEKOLAH'!J199="","", 'I NILAI SEKOLAH'!J199)</f>
        <v/>
      </c>
      <c r="AN200" s="104" t="str">
        <f>IF('I NILAI SEKOLAH'!K199="","", 'I NILAI SEKOLAH'!K199)</f>
        <v/>
      </c>
      <c r="AO200" s="104" t="str">
        <f>IF('I NILAI SEKOLAH'!L199="","", 'I NILAI SEKOLAH'!L199)</f>
        <v/>
      </c>
      <c r="AP200" s="104" t="str">
        <f>IF('I NILAI SEKOLAH'!M199="","", 'I NILAI SEKOLAH'!M199)</f>
        <v/>
      </c>
      <c r="AQ200" s="104" t="str">
        <f>IF('I NILAI SEKOLAH'!N199="","", 'I NILAI SEKOLAH'!N199)</f>
        <v/>
      </c>
      <c r="AR200" s="104" t="str">
        <f>IF('I NILAI SEKOLAH'!O199="","", 'I NILAI SEKOLAH'!O199)</f>
        <v/>
      </c>
      <c r="AS200" s="104" t="str">
        <f>IF('I NILAI SEKOLAH'!P199="","", 'I NILAI SEKOLAH'!P199)</f>
        <v/>
      </c>
      <c r="AT200" s="104" t="str">
        <f>IF('I NILAI SEKOLAH'!Q199="","", 'I NILAI SEKOLAH'!Q199)</f>
        <v/>
      </c>
      <c r="AU200" s="104" t="str">
        <f>IF('I NILAI SEKOLAH'!R199="","", 'I NILAI SEKOLAH'!R199)</f>
        <v/>
      </c>
      <c r="AV200" s="104" t="str">
        <f>IF('I NILAI SEKOLAH'!S199="","", 'I NILAI SEKOLAH'!S199)</f>
        <v/>
      </c>
      <c r="AW200" s="104" t="str">
        <f>IF('I NILAI SEKOLAH'!T199="","", 'I NILAI SEKOLAH'!T199)</f>
        <v/>
      </c>
      <c r="AX200" s="105" t="str">
        <f t="shared" ref="AX200:AX207" si="28">IFERROR(AVERAGE(AG200:AW200),"  ")</f>
        <v xml:space="preserve">  </v>
      </c>
      <c r="AY200" s="66"/>
    </row>
    <row r="201" spans="1:51" ht="15.75" customHeight="1" x14ac:dyDescent="0.25">
      <c r="A201" s="90" t="str">
        <f>IF(BIODATA!A199="","", BIODATA!A199)</f>
        <v/>
      </c>
      <c r="B201" s="88" t="str">
        <f>IF(BIODATA!C199="","", BIODATA!C199)</f>
        <v/>
      </c>
      <c r="C201" s="88" t="str">
        <f>IF(BIODATA!D199="","", BIODATA!D199)</f>
        <v/>
      </c>
      <c r="D201" s="107" t="str">
        <f>IF(BIODATA!E199="","", BIODATA!E199)</f>
        <v/>
      </c>
      <c r="E201" s="88" t="str">
        <f>IF(BIODATA!H199="","", BIODATA!H199)</f>
        <v/>
      </c>
      <c r="F201" s="89" t="str">
        <f>IF('I NILAI UN'!E201="","",'I NILAI UN'!E201)</f>
        <v/>
      </c>
      <c r="G201" s="89" t="str">
        <f>IF('I NILAI UN'!F201="","",'I NILAI UN'!F201)</f>
        <v/>
      </c>
      <c r="H201" s="89" t="str">
        <f>IF('I NILAI UN'!G201="","",'I NILAI UN'!G201)</f>
        <v/>
      </c>
      <c r="I201" s="89" t="str">
        <f>IF('I NILAI UN'!H201="","",'I NILAI UN'!H201)</f>
        <v/>
      </c>
      <c r="J201" s="89">
        <f t="shared" ref="J201:J207" si="29">SUM(F201:I201)</f>
        <v>0</v>
      </c>
      <c r="K201" s="108" t="str">
        <f t="shared" si="23"/>
        <v/>
      </c>
      <c r="L201" s="108" t="str">
        <f t="shared" si="25"/>
        <v/>
      </c>
      <c r="M201" s="108" t="str">
        <f t="shared" si="26"/>
        <v/>
      </c>
      <c r="N201" s="108" t="str">
        <f t="shared" si="27"/>
        <v/>
      </c>
      <c r="O201" s="91" t="str">
        <f>Aa!K203</f>
        <v xml:space="preserve">  </v>
      </c>
      <c r="P201" s="91" t="str">
        <f>Ab!K204</f>
        <v xml:space="preserve">  </v>
      </c>
      <c r="Q201" s="91" t="str">
        <f>Ac!K204</f>
        <v xml:space="preserve">  </v>
      </c>
      <c r="R201" s="91" t="str">
        <f>Ad!K204</f>
        <v xml:space="preserve">  </v>
      </c>
      <c r="S201" s="91" t="str">
        <f>'A2'!K204</f>
        <v xml:space="preserve">  </v>
      </c>
      <c r="T201" s="91" t="str">
        <f>'A3'!K204</f>
        <v xml:space="preserve">  </v>
      </c>
      <c r="U201" s="91" t="str">
        <f>'A4'!K204</f>
        <v xml:space="preserve">  </v>
      </c>
      <c r="V201" s="91" t="str">
        <f>'A5'!K204</f>
        <v xml:space="preserve">  </v>
      </c>
      <c r="W201" s="91" t="str">
        <f>'A6'!K204</f>
        <v xml:space="preserve">  </v>
      </c>
      <c r="X201" s="91" t="str">
        <f>'A7'!K204</f>
        <v xml:space="preserve">  </v>
      </c>
      <c r="Y201" s="91" t="str">
        <f>'B1'!K204</f>
        <v xml:space="preserve">  </v>
      </c>
      <c r="Z201" s="91" t="str">
        <f>'B2'!K204</f>
        <v xml:space="preserve">  </v>
      </c>
      <c r="AA201" s="91" t="str">
        <f>'B3'!K204</f>
        <v xml:space="preserve">  </v>
      </c>
      <c r="AB201" s="91" t="str">
        <f>'C1'!K204</f>
        <v xml:space="preserve">  </v>
      </c>
      <c r="AC201" s="91" t="str">
        <f>'C2'!K204</f>
        <v xml:space="preserve">  </v>
      </c>
      <c r="AD201" s="91" t="str">
        <f>'C3'!K204</f>
        <v xml:space="preserve">  </v>
      </c>
      <c r="AE201" s="91" t="str">
        <f>'C4'!K204</f>
        <v xml:space="preserve">  </v>
      </c>
      <c r="AF201" s="101" t="str">
        <f t="shared" ref="AF201:AF207" si="30">IFERROR(AVERAGE(O201:AE201),"  ")</f>
        <v xml:space="preserve">  </v>
      </c>
      <c r="AG201" s="104" t="str">
        <f>IF('I NILAI SEKOLAH'!D200="","", 'I NILAI SEKOLAH'!D200)</f>
        <v/>
      </c>
      <c r="AH201" s="104" t="str">
        <f>IF('I NILAI SEKOLAH'!E200="","", 'I NILAI SEKOLAH'!E200)</f>
        <v/>
      </c>
      <c r="AI201" s="104" t="str">
        <f>IF('I NILAI SEKOLAH'!F200="","", 'I NILAI SEKOLAH'!F200)</f>
        <v/>
      </c>
      <c r="AJ201" s="104" t="str">
        <f>IF('I NILAI SEKOLAH'!G200="","", 'I NILAI SEKOLAH'!G200)</f>
        <v/>
      </c>
      <c r="AK201" s="104" t="str">
        <f>IF('I NILAI SEKOLAH'!H200="","", 'I NILAI SEKOLAH'!H200)</f>
        <v/>
      </c>
      <c r="AL201" s="104" t="str">
        <f>IF('I NILAI SEKOLAH'!I200="","", 'I NILAI SEKOLAH'!I200)</f>
        <v/>
      </c>
      <c r="AM201" s="104" t="str">
        <f>IF('I NILAI SEKOLAH'!J200="","", 'I NILAI SEKOLAH'!J200)</f>
        <v/>
      </c>
      <c r="AN201" s="104" t="str">
        <f>IF('I NILAI SEKOLAH'!K200="","", 'I NILAI SEKOLAH'!K200)</f>
        <v/>
      </c>
      <c r="AO201" s="104" t="str">
        <f>IF('I NILAI SEKOLAH'!L200="","", 'I NILAI SEKOLAH'!L200)</f>
        <v/>
      </c>
      <c r="AP201" s="104" t="str">
        <f>IF('I NILAI SEKOLAH'!M200="","", 'I NILAI SEKOLAH'!M200)</f>
        <v/>
      </c>
      <c r="AQ201" s="104" t="str">
        <f>IF('I NILAI SEKOLAH'!N200="","", 'I NILAI SEKOLAH'!N200)</f>
        <v/>
      </c>
      <c r="AR201" s="104" t="str">
        <f>IF('I NILAI SEKOLAH'!O200="","", 'I NILAI SEKOLAH'!O200)</f>
        <v/>
      </c>
      <c r="AS201" s="104" t="str">
        <f>IF('I NILAI SEKOLAH'!P200="","", 'I NILAI SEKOLAH'!P200)</f>
        <v/>
      </c>
      <c r="AT201" s="104" t="str">
        <f>IF('I NILAI SEKOLAH'!Q200="","", 'I NILAI SEKOLAH'!Q200)</f>
        <v/>
      </c>
      <c r="AU201" s="104" t="str">
        <f>IF('I NILAI SEKOLAH'!R200="","", 'I NILAI SEKOLAH'!R200)</f>
        <v/>
      </c>
      <c r="AV201" s="104" t="str">
        <f>IF('I NILAI SEKOLAH'!S200="","", 'I NILAI SEKOLAH'!S200)</f>
        <v/>
      </c>
      <c r="AW201" s="104" t="str">
        <f>IF('I NILAI SEKOLAH'!T200="","", 'I NILAI SEKOLAH'!T200)</f>
        <v/>
      </c>
      <c r="AX201" s="105" t="str">
        <f t="shared" si="28"/>
        <v xml:space="preserve">  </v>
      </c>
      <c r="AY201" s="66"/>
    </row>
    <row r="202" spans="1:51" ht="15.75" customHeight="1" x14ac:dyDescent="0.25">
      <c r="A202" s="90" t="str">
        <f>IF(BIODATA!A200="","", BIODATA!A200)</f>
        <v/>
      </c>
      <c r="B202" s="88" t="str">
        <f>IF(BIODATA!C200="","", BIODATA!C200)</f>
        <v/>
      </c>
      <c r="C202" s="88" t="str">
        <f>IF(BIODATA!D200="","", BIODATA!D200)</f>
        <v/>
      </c>
      <c r="D202" s="107" t="str">
        <f>IF(BIODATA!E200="","", BIODATA!E200)</f>
        <v/>
      </c>
      <c r="E202" s="88" t="str">
        <f>IF(BIODATA!H200="","", BIODATA!H200)</f>
        <v/>
      </c>
      <c r="F202" s="89" t="str">
        <f>IF('I NILAI UN'!E202="","",'I NILAI UN'!E202)</f>
        <v/>
      </c>
      <c r="G202" s="89" t="str">
        <f>IF('I NILAI UN'!F202="","",'I NILAI UN'!F202)</f>
        <v/>
      </c>
      <c r="H202" s="89" t="str">
        <f>IF('I NILAI UN'!G202="","",'I NILAI UN'!G202)</f>
        <v/>
      </c>
      <c r="I202" s="89" t="str">
        <f>IF('I NILAI UN'!H202="","",'I NILAI UN'!H202)</f>
        <v/>
      </c>
      <c r="J202" s="89">
        <f t="shared" si="29"/>
        <v>0</v>
      </c>
      <c r="K202" s="108" t="str">
        <f t="shared" si="23"/>
        <v/>
      </c>
      <c r="L202" s="108" t="str">
        <f t="shared" si="25"/>
        <v/>
      </c>
      <c r="M202" s="108" t="str">
        <f t="shared" si="26"/>
        <v/>
      </c>
      <c r="N202" s="108" t="str">
        <f t="shared" si="27"/>
        <v/>
      </c>
      <c r="O202" s="91" t="str">
        <f>Aa!K204</f>
        <v xml:space="preserve">  </v>
      </c>
      <c r="P202" s="91" t="str">
        <f>Ab!K205</f>
        <v xml:space="preserve">  </v>
      </c>
      <c r="Q202" s="91" t="str">
        <f>Ac!K205</f>
        <v xml:space="preserve">  </v>
      </c>
      <c r="R202" s="91" t="str">
        <f>Ad!K205</f>
        <v xml:space="preserve">  </v>
      </c>
      <c r="S202" s="91" t="str">
        <f>'A2'!K205</f>
        <v xml:space="preserve">  </v>
      </c>
      <c r="T202" s="91" t="str">
        <f>'A3'!K205</f>
        <v xml:space="preserve">  </v>
      </c>
      <c r="U202" s="91" t="str">
        <f>'A4'!K205</f>
        <v xml:space="preserve">  </v>
      </c>
      <c r="V202" s="91" t="str">
        <f>'A5'!K205</f>
        <v xml:space="preserve">  </v>
      </c>
      <c r="W202" s="91" t="str">
        <f>'A6'!K205</f>
        <v xml:space="preserve">  </v>
      </c>
      <c r="X202" s="91" t="str">
        <f>'A7'!K205</f>
        <v xml:space="preserve">  </v>
      </c>
      <c r="Y202" s="91" t="str">
        <f>'B1'!K205</f>
        <v xml:space="preserve">  </v>
      </c>
      <c r="Z202" s="91" t="str">
        <f>'B2'!K205</f>
        <v xml:space="preserve">  </v>
      </c>
      <c r="AA202" s="91" t="str">
        <f>'B3'!K205</f>
        <v xml:space="preserve">  </v>
      </c>
      <c r="AB202" s="91" t="str">
        <f>'C1'!K205</f>
        <v xml:space="preserve">  </v>
      </c>
      <c r="AC202" s="91" t="str">
        <f>'C2'!K205</f>
        <v xml:space="preserve">  </v>
      </c>
      <c r="AD202" s="91" t="str">
        <f>'C3'!K205</f>
        <v xml:space="preserve">  </v>
      </c>
      <c r="AE202" s="91" t="str">
        <f>'C4'!K205</f>
        <v xml:space="preserve">  </v>
      </c>
      <c r="AF202" s="101" t="str">
        <f t="shared" si="30"/>
        <v xml:space="preserve">  </v>
      </c>
      <c r="AG202" s="104" t="str">
        <f>IF('I NILAI SEKOLAH'!D201="","", 'I NILAI SEKOLAH'!D201)</f>
        <v/>
      </c>
      <c r="AH202" s="104" t="str">
        <f>IF('I NILAI SEKOLAH'!E201="","", 'I NILAI SEKOLAH'!E201)</f>
        <v/>
      </c>
      <c r="AI202" s="104" t="str">
        <f>IF('I NILAI SEKOLAH'!F201="","", 'I NILAI SEKOLAH'!F201)</f>
        <v/>
      </c>
      <c r="AJ202" s="104" t="str">
        <f>IF('I NILAI SEKOLAH'!G201="","", 'I NILAI SEKOLAH'!G201)</f>
        <v/>
      </c>
      <c r="AK202" s="104" t="str">
        <f>IF('I NILAI SEKOLAH'!H201="","", 'I NILAI SEKOLAH'!H201)</f>
        <v/>
      </c>
      <c r="AL202" s="104" t="str">
        <f>IF('I NILAI SEKOLAH'!I201="","", 'I NILAI SEKOLAH'!I201)</f>
        <v/>
      </c>
      <c r="AM202" s="104" t="str">
        <f>IF('I NILAI SEKOLAH'!J201="","", 'I NILAI SEKOLAH'!J201)</f>
        <v/>
      </c>
      <c r="AN202" s="104" t="str">
        <f>IF('I NILAI SEKOLAH'!K201="","", 'I NILAI SEKOLAH'!K201)</f>
        <v/>
      </c>
      <c r="AO202" s="104" t="str">
        <f>IF('I NILAI SEKOLAH'!L201="","", 'I NILAI SEKOLAH'!L201)</f>
        <v/>
      </c>
      <c r="AP202" s="104" t="str">
        <f>IF('I NILAI SEKOLAH'!M201="","", 'I NILAI SEKOLAH'!M201)</f>
        <v/>
      </c>
      <c r="AQ202" s="104" t="str">
        <f>IF('I NILAI SEKOLAH'!N201="","", 'I NILAI SEKOLAH'!N201)</f>
        <v/>
      </c>
      <c r="AR202" s="104" t="str">
        <f>IF('I NILAI SEKOLAH'!O201="","", 'I NILAI SEKOLAH'!O201)</f>
        <v/>
      </c>
      <c r="AS202" s="104" t="str">
        <f>IF('I NILAI SEKOLAH'!P201="","", 'I NILAI SEKOLAH'!P201)</f>
        <v/>
      </c>
      <c r="AT202" s="104" t="str">
        <f>IF('I NILAI SEKOLAH'!Q201="","", 'I NILAI SEKOLAH'!Q201)</f>
        <v/>
      </c>
      <c r="AU202" s="104" t="str">
        <f>IF('I NILAI SEKOLAH'!R201="","", 'I NILAI SEKOLAH'!R201)</f>
        <v/>
      </c>
      <c r="AV202" s="104" t="str">
        <f>IF('I NILAI SEKOLAH'!S201="","", 'I NILAI SEKOLAH'!S201)</f>
        <v/>
      </c>
      <c r="AW202" s="104" t="str">
        <f>IF('I NILAI SEKOLAH'!T201="","", 'I NILAI SEKOLAH'!T201)</f>
        <v/>
      </c>
      <c r="AX202" s="105" t="str">
        <f t="shared" si="28"/>
        <v xml:space="preserve">  </v>
      </c>
      <c r="AY202" s="66"/>
    </row>
    <row r="203" spans="1:51" ht="15.75" customHeight="1" x14ac:dyDescent="0.25">
      <c r="A203" s="90" t="str">
        <f>IF(BIODATA!A201="","", BIODATA!A201)</f>
        <v/>
      </c>
      <c r="B203" s="88" t="str">
        <f>IF(BIODATA!C201="","", BIODATA!C201)</f>
        <v/>
      </c>
      <c r="C203" s="88" t="str">
        <f>IF(BIODATA!D201="","", BIODATA!D201)</f>
        <v/>
      </c>
      <c r="D203" s="107" t="str">
        <f>IF(BIODATA!E201="","", BIODATA!E201)</f>
        <v/>
      </c>
      <c r="E203" s="88" t="str">
        <f>IF(BIODATA!H201="","", BIODATA!H201)</f>
        <v/>
      </c>
      <c r="F203" s="89" t="str">
        <f>IF('I NILAI UN'!E203="","",'I NILAI UN'!E203)</f>
        <v/>
      </c>
      <c r="G203" s="89" t="str">
        <f>IF('I NILAI UN'!F203="","",'I NILAI UN'!F203)</f>
        <v/>
      </c>
      <c r="H203" s="89" t="str">
        <f>IF('I NILAI UN'!G203="","",'I NILAI UN'!G203)</f>
        <v/>
      </c>
      <c r="I203" s="89" t="str">
        <f>IF('I NILAI UN'!H203="","",'I NILAI UN'!H203)</f>
        <v/>
      </c>
      <c r="J203" s="89">
        <f t="shared" si="29"/>
        <v>0</v>
      </c>
      <c r="K203" s="108" t="str">
        <f t="shared" si="23"/>
        <v/>
      </c>
      <c r="L203" s="108" t="str">
        <f t="shared" si="25"/>
        <v/>
      </c>
      <c r="M203" s="108" t="str">
        <f t="shared" si="26"/>
        <v/>
      </c>
      <c r="N203" s="108" t="str">
        <f t="shared" si="27"/>
        <v/>
      </c>
      <c r="O203" s="91" t="str">
        <f>Aa!K205</f>
        <v xml:space="preserve">  </v>
      </c>
      <c r="P203" s="91" t="str">
        <f>Ab!K206</f>
        <v xml:space="preserve">  </v>
      </c>
      <c r="Q203" s="91" t="str">
        <f>Ac!K206</f>
        <v xml:space="preserve">  </v>
      </c>
      <c r="R203" s="91" t="str">
        <f>Ad!K206</f>
        <v xml:space="preserve">  </v>
      </c>
      <c r="S203" s="91" t="str">
        <f>'A2'!K206</f>
        <v xml:space="preserve">  </v>
      </c>
      <c r="T203" s="91" t="str">
        <f>'A3'!K206</f>
        <v xml:space="preserve">  </v>
      </c>
      <c r="U203" s="91" t="str">
        <f>'A4'!K206</f>
        <v xml:space="preserve">  </v>
      </c>
      <c r="V203" s="91" t="str">
        <f>'A5'!K206</f>
        <v xml:space="preserve">  </v>
      </c>
      <c r="W203" s="91" t="str">
        <f>'A6'!K206</f>
        <v xml:space="preserve">  </v>
      </c>
      <c r="X203" s="91" t="str">
        <f>'A7'!K206</f>
        <v xml:space="preserve">  </v>
      </c>
      <c r="Y203" s="91" t="str">
        <f>'B1'!K206</f>
        <v xml:space="preserve">  </v>
      </c>
      <c r="Z203" s="91" t="str">
        <f>'B2'!K206</f>
        <v xml:space="preserve">  </v>
      </c>
      <c r="AA203" s="91" t="str">
        <f>'B3'!K206</f>
        <v xml:space="preserve">  </v>
      </c>
      <c r="AB203" s="91" t="str">
        <f>'C1'!K206</f>
        <v xml:space="preserve">  </v>
      </c>
      <c r="AC203" s="91" t="str">
        <f>'C2'!K206</f>
        <v xml:space="preserve">  </v>
      </c>
      <c r="AD203" s="91" t="str">
        <f>'C3'!K206</f>
        <v xml:space="preserve">  </v>
      </c>
      <c r="AE203" s="91" t="str">
        <f>'C4'!K206</f>
        <v xml:space="preserve">  </v>
      </c>
      <c r="AF203" s="101" t="str">
        <f t="shared" si="30"/>
        <v xml:space="preserve">  </v>
      </c>
      <c r="AG203" s="104" t="str">
        <f>IF('I NILAI SEKOLAH'!D202="","", 'I NILAI SEKOLAH'!D202)</f>
        <v/>
      </c>
      <c r="AH203" s="104" t="str">
        <f>IF('I NILAI SEKOLAH'!E202="","", 'I NILAI SEKOLAH'!E202)</f>
        <v/>
      </c>
      <c r="AI203" s="104" t="str">
        <f>IF('I NILAI SEKOLAH'!F202="","", 'I NILAI SEKOLAH'!F202)</f>
        <v/>
      </c>
      <c r="AJ203" s="104" t="str">
        <f>IF('I NILAI SEKOLAH'!G202="","", 'I NILAI SEKOLAH'!G202)</f>
        <v/>
      </c>
      <c r="AK203" s="104" t="str">
        <f>IF('I NILAI SEKOLAH'!H202="","", 'I NILAI SEKOLAH'!H202)</f>
        <v/>
      </c>
      <c r="AL203" s="104" t="str">
        <f>IF('I NILAI SEKOLAH'!I202="","", 'I NILAI SEKOLAH'!I202)</f>
        <v/>
      </c>
      <c r="AM203" s="104" t="str">
        <f>IF('I NILAI SEKOLAH'!J202="","", 'I NILAI SEKOLAH'!J202)</f>
        <v/>
      </c>
      <c r="AN203" s="104" t="str">
        <f>IF('I NILAI SEKOLAH'!K202="","", 'I NILAI SEKOLAH'!K202)</f>
        <v/>
      </c>
      <c r="AO203" s="104" t="str">
        <f>IF('I NILAI SEKOLAH'!L202="","", 'I NILAI SEKOLAH'!L202)</f>
        <v/>
      </c>
      <c r="AP203" s="104" t="str">
        <f>IF('I NILAI SEKOLAH'!M202="","", 'I NILAI SEKOLAH'!M202)</f>
        <v/>
      </c>
      <c r="AQ203" s="104" t="str">
        <f>IF('I NILAI SEKOLAH'!N202="","", 'I NILAI SEKOLAH'!N202)</f>
        <v/>
      </c>
      <c r="AR203" s="104" t="str">
        <f>IF('I NILAI SEKOLAH'!O202="","", 'I NILAI SEKOLAH'!O202)</f>
        <v/>
      </c>
      <c r="AS203" s="104" t="str">
        <f>IF('I NILAI SEKOLAH'!P202="","", 'I NILAI SEKOLAH'!P202)</f>
        <v/>
      </c>
      <c r="AT203" s="104" t="str">
        <f>IF('I NILAI SEKOLAH'!Q202="","", 'I NILAI SEKOLAH'!Q202)</f>
        <v/>
      </c>
      <c r="AU203" s="104" t="str">
        <f>IF('I NILAI SEKOLAH'!R202="","", 'I NILAI SEKOLAH'!R202)</f>
        <v/>
      </c>
      <c r="AV203" s="104" t="str">
        <f>IF('I NILAI SEKOLAH'!S202="","", 'I NILAI SEKOLAH'!S202)</f>
        <v/>
      </c>
      <c r="AW203" s="104" t="str">
        <f>IF('I NILAI SEKOLAH'!T202="","", 'I NILAI SEKOLAH'!T202)</f>
        <v/>
      </c>
      <c r="AX203" s="105" t="str">
        <f t="shared" si="28"/>
        <v xml:space="preserve">  </v>
      </c>
      <c r="AY203" s="66"/>
    </row>
    <row r="204" spans="1:51" ht="15.75" customHeight="1" x14ac:dyDescent="0.25">
      <c r="A204" s="90" t="str">
        <f>IF(BIODATA!A202="","", BIODATA!A202)</f>
        <v/>
      </c>
      <c r="B204" s="88" t="str">
        <f>IF(BIODATA!C202="","", BIODATA!C202)</f>
        <v/>
      </c>
      <c r="C204" s="88" t="str">
        <f>IF(BIODATA!D202="","", BIODATA!D202)</f>
        <v/>
      </c>
      <c r="D204" s="107" t="str">
        <f>IF(BIODATA!E202="","", BIODATA!E202)</f>
        <v/>
      </c>
      <c r="E204" s="88" t="str">
        <f>IF(BIODATA!H202="","", BIODATA!H202)</f>
        <v/>
      </c>
      <c r="F204" s="89" t="str">
        <f>IF('I NILAI UN'!E204="","",'I NILAI UN'!E204)</f>
        <v/>
      </c>
      <c r="G204" s="89" t="str">
        <f>IF('I NILAI UN'!F204="","",'I NILAI UN'!F204)</f>
        <v/>
      </c>
      <c r="H204" s="89" t="str">
        <f>IF('I NILAI UN'!G204="","",'I NILAI UN'!G204)</f>
        <v/>
      </c>
      <c r="I204" s="89" t="str">
        <f>IF('I NILAI UN'!H204="","",'I NILAI UN'!H204)</f>
        <v/>
      </c>
      <c r="J204" s="89">
        <f t="shared" si="29"/>
        <v>0</v>
      </c>
      <c r="K204" s="108" t="str">
        <f t="shared" si="23"/>
        <v/>
      </c>
      <c r="L204" s="108" t="str">
        <f t="shared" si="25"/>
        <v/>
      </c>
      <c r="M204" s="108" t="str">
        <f t="shared" si="26"/>
        <v/>
      </c>
      <c r="N204" s="108" t="str">
        <f t="shared" si="27"/>
        <v/>
      </c>
      <c r="O204" s="91" t="str">
        <f>Aa!K206</f>
        <v xml:space="preserve">  </v>
      </c>
      <c r="P204" s="91" t="str">
        <f>Ab!K207</f>
        <v xml:space="preserve">  </v>
      </c>
      <c r="Q204" s="91" t="str">
        <f>Ac!K207</f>
        <v xml:space="preserve">  </v>
      </c>
      <c r="R204" s="91" t="str">
        <f>Ad!K207</f>
        <v xml:space="preserve">  </v>
      </c>
      <c r="S204" s="91" t="str">
        <f>'A2'!K207</f>
        <v xml:space="preserve">  </v>
      </c>
      <c r="T204" s="91" t="str">
        <f>'A3'!K207</f>
        <v xml:space="preserve">  </v>
      </c>
      <c r="U204" s="91" t="str">
        <f>'A4'!K207</f>
        <v xml:space="preserve">  </v>
      </c>
      <c r="V204" s="91" t="str">
        <f>'A5'!K207</f>
        <v xml:space="preserve">  </v>
      </c>
      <c r="W204" s="91" t="str">
        <f>'A6'!K207</f>
        <v xml:space="preserve">  </v>
      </c>
      <c r="X204" s="91" t="str">
        <f>'A7'!K207</f>
        <v xml:space="preserve">  </v>
      </c>
      <c r="Y204" s="91" t="str">
        <f>'B1'!K207</f>
        <v xml:space="preserve">  </v>
      </c>
      <c r="Z204" s="91" t="str">
        <f>'B2'!K207</f>
        <v xml:space="preserve">  </v>
      </c>
      <c r="AA204" s="91" t="str">
        <f>'B3'!K207</f>
        <v xml:space="preserve">  </v>
      </c>
      <c r="AB204" s="91" t="str">
        <f>'C1'!K207</f>
        <v xml:space="preserve">  </v>
      </c>
      <c r="AC204" s="91" t="str">
        <f>'C2'!K207</f>
        <v xml:space="preserve">  </v>
      </c>
      <c r="AD204" s="91" t="str">
        <f>'C3'!K207</f>
        <v xml:space="preserve">  </v>
      </c>
      <c r="AE204" s="91" t="str">
        <f>'C4'!K207</f>
        <v xml:space="preserve">  </v>
      </c>
      <c r="AF204" s="101" t="str">
        <f t="shared" si="30"/>
        <v xml:space="preserve">  </v>
      </c>
      <c r="AG204" s="104" t="str">
        <f>IF('I NILAI SEKOLAH'!D203="","", 'I NILAI SEKOLAH'!D203)</f>
        <v/>
      </c>
      <c r="AH204" s="104" t="str">
        <f>IF('I NILAI SEKOLAH'!E203="","", 'I NILAI SEKOLAH'!E203)</f>
        <v/>
      </c>
      <c r="AI204" s="104" t="str">
        <f>IF('I NILAI SEKOLAH'!F203="","", 'I NILAI SEKOLAH'!F203)</f>
        <v/>
      </c>
      <c r="AJ204" s="104" t="str">
        <f>IF('I NILAI SEKOLAH'!G203="","", 'I NILAI SEKOLAH'!G203)</f>
        <v/>
      </c>
      <c r="AK204" s="104" t="str">
        <f>IF('I NILAI SEKOLAH'!H203="","", 'I NILAI SEKOLAH'!H203)</f>
        <v/>
      </c>
      <c r="AL204" s="104" t="str">
        <f>IF('I NILAI SEKOLAH'!I203="","", 'I NILAI SEKOLAH'!I203)</f>
        <v/>
      </c>
      <c r="AM204" s="104" t="str">
        <f>IF('I NILAI SEKOLAH'!J203="","", 'I NILAI SEKOLAH'!J203)</f>
        <v/>
      </c>
      <c r="AN204" s="104" t="str">
        <f>IF('I NILAI SEKOLAH'!K203="","", 'I NILAI SEKOLAH'!K203)</f>
        <v/>
      </c>
      <c r="AO204" s="104" t="str">
        <f>IF('I NILAI SEKOLAH'!L203="","", 'I NILAI SEKOLAH'!L203)</f>
        <v/>
      </c>
      <c r="AP204" s="104" t="str">
        <f>IF('I NILAI SEKOLAH'!M203="","", 'I NILAI SEKOLAH'!M203)</f>
        <v/>
      </c>
      <c r="AQ204" s="104" t="str">
        <f>IF('I NILAI SEKOLAH'!N203="","", 'I NILAI SEKOLAH'!N203)</f>
        <v/>
      </c>
      <c r="AR204" s="104" t="str">
        <f>IF('I NILAI SEKOLAH'!O203="","", 'I NILAI SEKOLAH'!O203)</f>
        <v/>
      </c>
      <c r="AS204" s="104" t="str">
        <f>IF('I NILAI SEKOLAH'!P203="","", 'I NILAI SEKOLAH'!P203)</f>
        <v/>
      </c>
      <c r="AT204" s="104" t="str">
        <f>IF('I NILAI SEKOLAH'!Q203="","", 'I NILAI SEKOLAH'!Q203)</f>
        <v/>
      </c>
      <c r="AU204" s="104" t="str">
        <f>IF('I NILAI SEKOLAH'!R203="","", 'I NILAI SEKOLAH'!R203)</f>
        <v/>
      </c>
      <c r="AV204" s="104" t="str">
        <f>IF('I NILAI SEKOLAH'!S203="","", 'I NILAI SEKOLAH'!S203)</f>
        <v/>
      </c>
      <c r="AW204" s="104" t="str">
        <f>IF('I NILAI SEKOLAH'!T203="","", 'I NILAI SEKOLAH'!T203)</f>
        <v/>
      </c>
      <c r="AX204" s="105" t="str">
        <f t="shared" si="28"/>
        <v xml:space="preserve">  </v>
      </c>
      <c r="AY204" s="66"/>
    </row>
    <row r="205" spans="1:51" ht="15.75" customHeight="1" x14ac:dyDescent="0.25">
      <c r="A205" s="90" t="str">
        <f>IF(BIODATA!A203="","", BIODATA!A203)</f>
        <v/>
      </c>
      <c r="B205" s="88" t="str">
        <f>IF(BIODATA!C203="","", BIODATA!C203)</f>
        <v/>
      </c>
      <c r="C205" s="88" t="str">
        <f>IF(BIODATA!D203="","", BIODATA!D203)</f>
        <v/>
      </c>
      <c r="D205" s="107" t="str">
        <f>IF(BIODATA!E203="","", BIODATA!E203)</f>
        <v/>
      </c>
      <c r="E205" s="88" t="str">
        <f>IF(BIODATA!H203="","", BIODATA!H203)</f>
        <v/>
      </c>
      <c r="F205" s="89" t="str">
        <f>IF('I NILAI UN'!E205="","",'I NILAI UN'!E205)</f>
        <v/>
      </c>
      <c r="G205" s="89" t="str">
        <f>IF('I NILAI UN'!F205="","",'I NILAI UN'!F205)</f>
        <v/>
      </c>
      <c r="H205" s="89" t="str">
        <f>IF('I NILAI UN'!G205="","",'I NILAI UN'!G205)</f>
        <v/>
      </c>
      <c r="I205" s="89" t="str">
        <f>IF('I NILAI UN'!H205="","",'I NILAI UN'!H205)</f>
        <v/>
      </c>
      <c r="J205" s="89">
        <f t="shared" si="29"/>
        <v>0</v>
      </c>
      <c r="K205" s="108" t="str">
        <f t="shared" si="23"/>
        <v/>
      </c>
      <c r="L205" s="108" t="str">
        <f t="shared" si="25"/>
        <v/>
      </c>
      <c r="M205" s="108" t="str">
        <f t="shared" si="26"/>
        <v/>
      </c>
      <c r="N205" s="108" t="str">
        <f t="shared" si="27"/>
        <v/>
      </c>
      <c r="O205" s="91" t="str">
        <f>Aa!K207</f>
        <v xml:space="preserve">  </v>
      </c>
      <c r="P205" s="91" t="str">
        <f>Ab!K208</f>
        <v xml:space="preserve">  </v>
      </c>
      <c r="Q205" s="91" t="str">
        <f>Ac!K208</f>
        <v xml:space="preserve">  </v>
      </c>
      <c r="R205" s="91" t="str">
        <f>Ad!K208</f>
        <v xml:space="preserve">  </v>
      </c>
      <c r="S205" s="91" t="str">
        <f>'A2'!K208</f>
        <v xml:space="preserve">  </v>
      </c>
      <c r="T205" s="91" t="str">
        <f>'A3'!K208</f>
        <v xml:space="preserve">  </v>
      </c>
      <c r="U205" s="91" t="str">
        <f>'A4'!K208</f>
        <v xml:space="preserve">  </v>
      </c>
      <c r="V205" s="91" t="str">
        <f>'A5'!K208</f>
        <v xml:space="preserve">  </v>
      </c>
      <c r="W205" s="91" t="str">
        <f>'A6'!K208</f>
        <v xml:space="preserve">  </v>
      </c>
      <c r="X205" s="91" t="str">
        <f>'A7'!K208</f>
        <v xml:space="preserve">  </v>
      </c>
      <c r="Y205" s="91" t="str">
        <f>'B1'!K208</f>
        <v xml:space="preserve">  </v>
      </c>
      <c r="Z205" s="91" t="str">
        <f>'B2'!K208</f>
        <v xml:space="preserve">  </v>
      </c>
      <c r="AA205" s="91" t="str">
        <f>'B3'!K208</f>
        <v xml:space="preserve">  </v>
      </c>
      <c r="AB205" s="91" t="str">
        <f>'C1'!K208</f>
        <v xml:space="preserve">  </v>
      </c>
      <c r="AC205" s="91" t="str">
        <f>'C2'!K208</f>
        <v xml:space="preserve">  </v>
      </c>
      <c r="AD205" s="91" t="str">
        <f>'C3'!K208</f>
        <v xml:space="preserve">  </v>
      </c>
      <c r="AE205" s="91" t="str">
        <f>'C4'!K208</f>
        <v xml:space="preserve">  </v>
      </c>
      <c r="AF205" s="101" t="str">
        <f t="shared" si="30"/>
        <v xml:space="preserve">  </v>
      </c>
      <c r="AG205" s="104" t="str">
        <f>IF('I NILAI SEKOLAH'!D204="","", 'I NILAI SEKOLAH'!D204)</f>
        <v/>
      </c>
      <c r="AH205" s="104" t="str">
        <f>IF('I NILAI SEKOLAH'!E204="","", 'I NILAI SEKOLAH'!E204)</f>
        <v/>
      </c>
      <c r="AI205" s="104" t="str">
        <f>IF('I NILAI SEKOLAH'!F204="","", 'I NILAI SEKOLAH'!F204)</f>
        <v/>
      </c>
      <c r="AJ205" s="104" t="str">
        <f>IF('I NILAI SEKOLAH'!G204="","", 'I NILAI SEKOLAH'!G204)</f>
        <v/>
      </c>
      <c r="AK205" s="104" t="str">
        <f>IF('I NILAI SEKOLAH'!H204="","", 'I NILAI SEKOLAH'!H204)</f>
        <v/>
      </c>
      <c r="AL205" s="104" t="str">
        <f>IF('I NILAI SEKOLAH'!I204="","", 'I NILAI SEKOLAH'!I204)</f>
        <v/>
      </c>
      <c r="AM205" s="104" t="str">
        <f>IF('I NILAI SEKOLAH'!J204="","", 'I NILAI SEKOLAH'!J204)</f>
        <v/>
      </c>
      <c r="AN205" s="104" t="str">
        <f>IF('I NILAI SEKOLAH'!K204="","", 'I NILAI SEKOLAH'!K204)</f>
        <v/>
      </c>
      <c r="AO205" s="104" t="str">
        <f>IF('I NILAI SEKOLAH'!L204="","", 'I NILAI SEKOLAH'!L204)</f>
        <v/>
      </c>
      <c r="AP205" s="104" t="str">
        <f>IF('I NILAI SEKOLAH'!M204="","", 'I NILAI SEKOLAH'!M204)</f>
        <v/>
      </c>
      <c r="AQ205" s="104" t="str">
        <f>IF('I NILAI SEKOLAH'!N204="","", 'I NILAI SEKOLAH'!N204)</f>
        <v/>
      </c>
      <c r="AR205" s="104" t="str">
        <f>IF('I NILAI SEKOLAH'!O204="","", 'I NILAI SEKOLAH'!O204)</f>
        <v/>
      </c>
      <c r="AS205" s="104" t="str">
        <f>IF('I NILAI SEKOLAH'!P204="","", 'I NILAI SEKOLAH'!P204)</f>
        <v/>
      </c>
      <c r="AT205" s="104" t="str">
        <f>IF('I NILAI SEKOLAH'!Q204="","", 'I NILAI SEKOLAH'!Q204)</f>
        <v/>
      </c>
      <c r="AU205" s="104" t="str">
        <f>IF('I NILAI SEKOLAH'!R204="","", 'I NILAI SEKOLAH'!R204)</f>
        <v/>
      </c>
      <c r="AV205" s="104" t="str">
        <f>IF('I NILAI SEKOLAH'!S204="","", 'I NILAI SEKOLAH'!S204)</f>
        <v/>
      </c>
      <c r="AW205" s="104" t="str">
        <f>IF('I NILAI SEKOLAH'!T204="","", 'I NILAI SEKOLAH'!T204)</f>
        <v/>
      </c>
      <c r="AX205" s="105" t="str">
        <f t="shared" si="28"/>
        <v xml:space="preserve">  </v>
      </c>
      <c r="AY205" s="66"/>
    </row>
    <row r="206" spans="1:51" ht="15.75" customHeight="1" x14ac:dyDescent="0.25">
      <c r="A206" s="90" t="str">
        <f>IF(BIODATA!A204="","", BIODATA!A204)</f>
        <v/>
      </c>
      <c r="B206" s="88" t="str">
        <f>IF(BIODATA!C204="","", BIODATA!C204)</f>
        <v/>
      </c>
      <c r="C206" s="88" t="str">
        <f>IF(BIODATA!D204="","", BIODATA!D204)</f>
        <v/>
      </c>
      <c r="D206" s="107" t="str">
        <f>IF(BIODATA!E204="","", BIODATA!E204)</f>
        <v/>
      </c>
      <c r="E206" s="88" t="str">
        <f>IF(BIODATA!H204="","", BIODATA!H204)</f>
        <v/>
      </c>
      <c r="F206" s="89" t="str">
        <f>IF('I NILAI UN'!E206="","",'I NILAI UN'!E206)</f>
        <v/>
      </c>
      <c r="G206" s="89" t="str">
        <f>IF('I NILAI UN'!F206="","",'I NILAI UN'!F206)</f>
        <v/>
      </c>
      <c r="H206" s="89" t="str">
        <f>IF('I NILAI UN'!G206="","",'I NILAI UN'!G206)</f>
        <v/>
      </c>
      <c r="I206" s="89" t="str">
        <f>IF('I NILAI UN'!H206="","",'I NILAI UN'!H206)</f>
        <v/>
      </c>
      <c r="J206" s="89">
        <f t="shared" si="29"/>
        <v>0</v>
      </c>
      <c r="K206" s="108" t="str">
        <f t="shared" ref="K206:K207" si="31">IF(F206="","",IF(F206&gt;=85.1,"Sangat Baik",IF(F206&gt;=70.1,"Baik",IF(F206&gt;=55.1,"Cukup","Kurang"))))</f>
        <v/>
      </c>
      <c r="L206" s="108" t="str">
        <f t="shared" si="25"/>
        <v/>
      </c>
      <c r="M206" s="108" t="str">
        <f t="shared" si="26"/>
        <v/>
      </c>
      <c r="N206" s="108" t="str">
        <f t="shared" si="27"/>
        <v/>
      </c>
      <c r="O206" s="91" t="str">
        <f>Aa!K208</f>
        <v xml:space="preserve">  </v>
      </c>
      <c r="P206" s="91" t="str">
        <f>Ab!K209</f>
        <v xml:space="preserve">  </v>
      </c>
      <c r="Q206" s="91" t="str">
        <f>Ac!K209</f>
        <v xml:space="preserve">  </v>
      </c>
      <c r="R206" s="91" t="str">
        <f>Ad!K209</f>
        <v xml:space="preserve">  </v>
      </c>
      <c r="S206" s="91" t="str">
        <f>'A2'!K209</f>
        <v xml:space="preserve">  </v>
      </c>
      <c r="T206" s="91" t="str">
        <f>'A3'!K209</f>
        <v xml:space="preserve">  </v>
      </c>
      <c r="U206" s="91" t="str">
        <f>'A4'!K209</f>
        <v xml:space="preserve">  </v>
      </c>
      <c r="V206" s="91" t="str">
        <f>'A5'!K209</f>
        <v xml:space="preserve">  </v>
      </c>
      <c r="W206" s="91" t="str">
        <f>'A6'!K209</f>
        <v xml:space="preserve">  </v>
      </c>
      <c r="X206" s="91" t="str">
        <f>'A7'!K209</f>
        <v xml:space="preserve">  </v>
      </c>
      <c r="Y206" s="91" t="str">
        <f>'B1'!K209</f>
        <v xml:space="preserve">  </v>
      </c>
      <c r="Z206" s="91" t="str">
        <f>'B2'!K209</f>
        <v xml:space="preserve">  </v>
      </c>
      <c r="AA206" s="91" t="str">
        <f>'B3'!K209</f>
        <v xml:space="preserve">  </v>
      </c>
      <c r="AB206" s="91" t="str">
        <f>'C1'!K209</f>
        <v xml:space="preserve">  </v>
      </c>
      <c r="AC206" s="91" t="str">
        <f>'C2'!K209</f>
        <v xml:space="preserve">  </v>
      </c>
      <c r="AD206" s="91" t="str">
        <f>'C3'!K209</f>
        <v xml:space="preserve">  </v>
      </c>
      <c r="AE206" s="91" t="str">
        <f>'C4'!K209</f>
        <v xml:space="preserve">  </v>
      </c>
      <c r="AF206" s="101" t="str">
        <f t="shared" si="30"/>
        <v xml:space="preserve">  </v>
      </c>
      <c r="AG206" s="104" t="str">
        <f>IF('I NILAI SEKOLAH'!D205="","", 'I NILAI SEKOLAH'!D205)</f>
        <v/>
      </c>
      <c r="AH206" s="104" t="str">
        <f>IF('I NILAI SEKOLAH'!E205="","", 'I NILAI SEKOLAH'!E205)</f>
        <v/>
      </c>
      <c r="AI206" s="104" t="str">
        <f>IF('I NILAI SEKOLAH'!F205="","", 'I NILAI SEKOLAH'!F205)</f>
        <v/>
      </c>
      <c r="AJ206" s="104" t="str">
        <f>IF('I NILAI SEKOLAH'!G205="","", 'I NILAI SEKOLAH'!G205)</f>
        <v/>
      </c>
      <c r="AK206" s="104" t="str">
        <f>IF('I NILAI SEKOLAH'!H205="","", 'I NILAI SEKOLAH'!H205)</f>
        <v/>
      </c>
      <c r="AL206" s="104" t="str">
        <f>IF('I NILAI SEKOLAH'!I205="","", 'I NILAI SEKOLAH'!I205)</f>
        <v/>
      </c>
      <c r="AM206" s="104" t="str">
        <f>IF('I NILAI SEKOLAH'!J205="","", 'I NILAI SEKOLAH'!J205)</f>
        <v/>
      </c>
      <c r="AN206" s="104" t="str">
        <f>IF('I NILAI SEKOLAH'!K205="","", 'I NILAI SEKOLAH'!K205)</f>
        <v/>
      </c>
      <c r="AO206" s="104" t="str">
        <f>IF('I NILAI SEKOLAH'!L205="","", 'I NILAI SEKOLAH'!L205)</f>
        <v/>
      </c>
      <c r="AP206" s="104" t="str">
        <f>IF('I NILAI SEKOLAH'!M205="","", 'I NILAI SEKOLAH'!M205)</f>
        <v/>
      </c>
      <c r="AQ206" s="104" t="str">
        <f>IF('I NILAI SEKOLAH'!N205="","", 'I NILAI SEKOLAH'!N205)</f>
        <v/>
      </c>
      <c r="AR206" s="104" t="str">
        <f>IF('I NILAI SEKOLAH'!O205="","", 'I NILAI SEKOLAH'!O205)</f>
        <v/>
      </c>
      <c r="AS206" s="104" t="str">
        <f>IF('I NILAI SEKOLAH'!P205="","", 'I NILAI SEKOLAH'!P205)</f>
        <v/>
      </c>
      <c r="AT206" s="104" t="str">
        <f>IF('I NILAI SEKOLAH'!Q205="","", 'I NILAI SEKOLAH'!Q205)</f>
        <v/>
      </c>
      <c r="AU206" s="104" t="str">
        <f>IF('I NILAI SEKOLAH'!R205="","", 'I NILAI SEKOLAH'!R205)</f>
        <v/>
      </c>
      <c r="AV206" s="104" t="str">
        <f>IF('I NILAI SEKOLAH'!S205="","", 'I NILAI SEKOLAH'!S205)</f>
        <v/>
      </c>
      <c r="AW206" s="104" t="str">
        <f>IF('I NILAI SEKOLAH'!T205="","", 'I NILAI SEKOLAH'!T205)</f>
        <v/>
      </c>
      <c r="AX206" s="105" t="str">
        <f t="shared" si="28"/>
        <v xml:space="preserve">  </v>
      </c>
      <c r="AY206" s="66"/>
    </row>
    <row r="207" spans="1:51" ht="15.75" customHeight="1" x14ac:dyDescent="0.25">
      <c r="A207" s="90" t="str">
        <f>IF(BIODATA!A205="","", BIODATA!A205)</f>
        <v/>
      </c>
      <c r="B207" s="88" t="str">
        <f>IF(BIODATA!C205="","", BIODATA!C205)</f>
        <v/>
      </c>
      <c r="C207" s="88" t="str">
        <f>IF(BIODATA!D205="","", BIODATA!D205)</f>
        <v/>
      </c>
      <c r="D207" s="107" t="str">
        <f>IF(BIODATA!E205="","", BIODATA!E205)</f>
        <v/>
      </c>
      <c r="E207" s="88" t="str">
        <f>IF(BIODATA!H205="","", BIODATA!H205)</f>
        <v/>
      </c>
      <c r="F207" s="89" t="str">
        <f>IF('I NILAI UN'!E207="","",'I NILAI UN'!E207)</f>
        <v/>
      </c>
      <c r="G207" s="89" t="str">
        <f>IF('I NILAI UN'!F207="","",'I NILAI UN'!F207)</f>
        <v/>
      </c>
      <c r="H207" s="89" t="str">
        <f>IF('I NILAI UN'!G207="","",'I NILAI UN'!G207)</f>
        <v/>
      </c>
      <c r="I207" s="89" t="str">
        <f>IF('I NILAI UN'!H207="","",'I NILAI UN'!H207)</f>
        <v/>
      </c>
      <c r="J207" s="89">
        <f t="shared" si="29"/>
        <v>0</v>
      </c>
      <c r="K207" s="108" t="str">
        <f t="shared" si="31"/>
        <v/>
      </c>
      <c r="L207" s="108" t="str">
        <f t="shared" si="25"/>
        <v/>
      </c>
      <c r="M207" s="108" t="str">
        <f t="shared" si="26"/>
        <v/>
      </c>
      <c r="N207" s="108" t="str">
        <f t="shared" si="27"/>
        <v/>
      </c>
      <c r="O207" s="91" t="str">
        <f>Aa!K209</f>
        <v xml:space="preserve">  </v>
      </c>
      <c r="P207" s="91" t="str">
        <f>Ab!K210</f>
        <v xml:space="preserve">  </v>
      </c>
      <c r="Q207" s="91" t="str">
        <f>Ac!K210</f>
        <v xml:space="preserve">  </v>
      </c>
      <c r="R207" s="91" t="str">
        <f>Ad!K210</f>
        <v xml:space="preserve">  </v>
      </c>
      <c r="S207" s="91" t="str">
        <f>'A2'!K210</f>
        <v xml:space="preserve">  </v>
      </c>
      <c r="T207" s="91" t="str">
        <f>'A3'!K210</f>
        <v xml:space="preserve">  </v>
      </c>
      <c r="U207" s="91" t="str">
        <f>'A4'!K210</f>
        <v xml:space="preserve">  </v>
      </c>
      <c r="V207" s="91" t="str">
        <f>'A5'!K210</f>
        <v xml:space="preserve">  </v>
      </c>
      <c r="W207" s="91" t="str">
        <f>'A6'!K210</f>
        <v xml:space="preserve">  </v>
      </c>
      <c r="X207" s="91" t="str">
        <f>'A7'!K210</f>
        <v xml:space="preserve">  </v>
      </c>
      <c r="Y207" s="91" t="str">
        <f>'B1'!K210</f>
        <v xml:space="preserve">  </v>
      </c>
      <c r="Z207" s="91" t="str">
        <f>'B2'!K210</f>
        <v xml:space="preserve">  </v>
      </c>
      <c r="AA207" s="91" t="str">
        <f>'B3'!K210</f>
        <v xml:space="preserve">  </v>
      </c>
      <c r="AB207" s="91" t="str">
        <f>'C1'!K210</f>
        <v xml:space="preserve">  </v>
      </c>
      <c r="AC207" s="91" t="str">
        <f>'C2'!K210</f>
        <v xml:space="preserve">  </v>
      </c>
      <c r="AD207" s="91" t="str">
        <f>'C3'!K210</f>
        <v xml:space="preserve">  </v>
      </c>
      <c r="AE207" s="91" t="str">
        <f>'C4'!K210</f>
        <v xml:space="preserve">  </v>
      </c>
      <c r="AF207" s="101" t="str">
        <f t="shared" si="30"/>
        <v xml:space="preserve">  </v>
      </c>
      <c r="AG207" s="104" t="str">
        <f>IF('I NILAI SEKOLAH'!D206="","", 'I NILAI SEKOLAH'!D206)</f>
        <v/>
      </c>
      <c r="AH207" s="104" t="str">
        <f>IF('I NILAI SEKOLAH'!E206="","", 'I NILAI SEKOLAH'!E206)</f>
        <v/>
      </c>
      <c r="AI207" s="104" t="str">
        <f>IF('I NILAI SEKOLAH'!F206="","", 'I NILAI SEKOLAH'!F206)</f>
        <v/>
      </c>
      <c r="AJ207" s="104" t="str">
        <f>IF('I NILAI SEKOLAH'!G206="","", 'I NILAI SEKOLAH'!G206)</f>
        <v/>
      </c>
      <c r="AK207" s="104" t="str">
        <f>IF('I NILAI SEKOLAH'!H206="","", 'I NILAI SEKOLAH'!H206)</f>
        <v/>
      </c>
      <c r="AL207" s="104" t="str">
        <f>IF('I NILAI SEKOLAH'!I206="","", 'I NILAI SEKOLAH'!I206)</f>
        <v/>
      </c>
      <c r="AM207" s="104" t="str">
        <f>IF('I NILAI SEKOLAH'!J206="","", 'I NILAI SEKOLAH'!J206)</f>
        <v/>
      </c>
      <c r="AN207" s="104" t="str">
        <f>IF('I NILAI SEKOLAH'!K206="","", 'I NILAI SEKOLAH'!K206)</f>
        <v/>
      </c>
      <c r="AO207" s="104" t="str">
        <f>IF('I NILAI SEKOLAH'!L206="","", 'I NILAI SEKOLAH'!L206)</f>
        <v/>
      </c>
      <c r="AP207" s="104" t="str">
        <f>IF('I NILAI SEKOLAH'!M206="","", 'I NILAI SEKOLAH'!M206)</f>
        <v/>
      </c>
      <c r="AQ207" s="104" t="str">
        <f>IF('I NILAI SEKOLAH'!N206="","", 'I NILAI SEKOLAH'!N206)</f>
        <v/>
      </c>
      <c r="AR207" s="104" t="str">
        <f>IF('I NILAI SEKOLAH'!O206="","", 'I NILAI SEKOLAH'!O206)</f>
        <v/>
      </c>
      <c r="AS207" s="104" t="str">
        <f>IF('I NILAI SEKOLAH'!P206="","", 'I NILAI SEKOLAH'!P206)</f>
        <v/>
      </c>
      <c r="AT207" s="104" t="str">
        <f>IF('I NILAI SEKOLAH'!Q206="","", 'I NILAI SEKOLAH'!Q206)</f>
        <v/>
      </c>
      <c r="AU207" s="104" t="str">
        <f>IF('I NILAI SEKOLAH'!R206="","", 'I NILAI SEKOLAH'!R206)</f>
        <v/>
      </c>
      <c r="AV207" s="104" t="str">
        <f>IF('I NILAI SEKOLAH'!S206="","", 'I NILAI SEKOLAH'!S206)</f>
        <v/>
      </c>
      <c r="AW207" s="104" t="str">
        <f>IF('I NILAI SEKOLAH'!T206="","", 'I NILAI SEKOLAH'!T206)</f>
        <v/>
      </c>
      <c r="AX207" s="105" t="str">
        <f t="shared" si="28"/>
        <v xml:space="preserve">  </v>
      </c>
      <c r="AY207" s="66"/>
    </row>
    <row r="208" spans="1:51" ht="15" x14ac:dyDescent="0.25">
      <c r="A208" s="66"/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66"/>
      <c r="AG208" s="66"/>
      <c r="AH208" s="66"/>
      <c r="AI208" s="66"/>
      <c r="AJ208" s="66"/>
      <c r="AK208" s="66"/>
      <c r="AL208" s="66"/>
      <c r="AM208" s="66"/>
      <c r="AN208" s="66"/>
      <c r="AO208" s="66"/>
      <c r="AP208" s="66"/>
      <c r="AQ208" s="66"/>
      <c r="AR208" s="66"/>
      <c r="AS208" s="66"/>
      <c r="AT208" s="66"/>
      <c r="AU208" s="66"/>
      <c r="AV208" s="66"/>
      <c r="AW208" s="66"/>
      <c r="AX208" s="66"/>
      <c r="AY208" s="66"/>
    </row>
    <row r="209" spans="51:51" ht="15" hidden="1" customHeight="1" x14ac:dyDescent="0.25">
      <c r="AY209" s="66"/>
    </row>
    <row r="210" spans="51:51" ht="15" hidden="1" customHeight="1" x14ac:dyDescent="0.25">
      <c r="AY210" s="66"/>
    </row>
    <row r="211" spans="51:51" ht="15" hidden="1" customHeight="1" x14ac:dyDescent="0.25">
      <c r="AY211" s="66"/>
    </row>
    <row r="212" spans="51:51" ht="15" hidden="1" customHeight="1" x14ac:dyDescent="0.25">
      <c r="AY212" s="66"/>
    </row>
    <row r="213" spans="51:51" ht="15" hidden="1" customHeight="1" x14ac:dyDescent="0.25">
      <c r="AY213" s="66"/>
    </row>
    <row r="214" spans="51:51" ht="15" hidden="1" customHeight="1" x14ac:dyDescent="0.25">
      <c r="AY214" s="66"/>
    </row>
    <row r="215" spans="51:51" ht="15" hidden="1" customHeight="1" x14ac:dyDescent="0.25">
      <c r="AY215" s="66"/>
    </row>
    <row r="216" spans="51:51" ht="15" hidden="1" customHeight="1" x14ac:dyDescent="0.25">
      <c r="AY216" s="66"/>
    </row>
    <row r="217" spans="51:51" ht="15" hidden="1" customHeight="1" x14ac:dyDescent="0.25">
      <c r="AY217" s="66"/>
    </row>
    <row r="218" spans="51:51" ht="15" hidden="1" customHeight="1" x14ac:dyDescent="0.25">
      <c r="AY218" s="66"/>
    </row>
    <row r="219" spans="51:51" ht="15" hidden="1" customHeight="1" x14ac:dyDescent="0.25">
      <c r="AY219" s="66"/>
    </row>
    <row r="220" spans="51:51" ht="15" hidden="1" customHeight="1" x14ac:dyDescent="0.25">
      <c r="AY220" s="66"/>
    </row>
    <row r="221" spans="51:51" ht="15" hidden="1" customHeight="1" x14ac:dyDescent="0.25">
      <c r="AY221" s="66"/>
    </row>
    <row r="222" spans="51:51" ht="15" hidden="1" customHeight="1" x14ac:dyDescent="0.25">
      <c r="AY222" s="66"/>
    </row>
    <row r="223" spans="51:51" ht="15" hidden="1" customHeight="1" x14ac:dyDescent="0.25">
      <c r="AY223" s="66"/>
    </row>
    <row r="224" spans="51:51" ht="15" hidden="1" customHeight="1" x14ac:dyDescent="0.25">
      <c r="AY224" s="66"/>
    </row>
    <row r="225" spans="1:51" ht="15" hidden="1" customHeight="1" x14ac:dyDescent="0.25">
      <c r="AY225" s="66"/>
    </row>
    <row r="226" spans="1:51" ht="15" hidden="1" customHeight="1" x14ac:dyDescent="0.25">
      <c r="AY226" s="66"/>
    </row>
    <row r="227" spans="1:51" ht="15" hidden="1" customHeight="1" x14ac:dyDescent="0.25">
      <c r="AY227" s="66"/>
    </row>
    <row r="228" spans="1:51" ht="15" hidden="1" customHeight="1" x14ac:dyDescent="0.25">
      <c r="AY228" s="66"/>
    </row>
    <row r="229" spans="1:51" ht="15" hidden="1" customHeight="1" x14ac:dyDescent="0.25">
      <c r="AY229" s="66"/>
    </row>
    <row r="230" spans="1:51" ht="15" hidden="1" customHeight="1" x14ac:dyDescent="0.25">
      <c r="AY230" s="66"/>
    </row>
    <row r="231" spans="1:51" ht="15" hidden="1" customHeight="1" x14ac:dyDescent="0.25">
      <c r="AY231" s="66"/>
    </row>
    <row r="232" spans="1:51" ht="15" hidden="1" customHeight="1" x14ac:dyDescent="0.25">
      <c r="AY232" s="66"/>
    </row>
    <row r="233" spans="1:51" ht="15" hidden="1" customHeight="1" x14ac:dyDescent="0.25">
      <c r="AY233" s="66"/>
    </row>
    <row r="234" spans="1:51" ht="15" hidden="1" customHeight="1" x14ac:dyDescent="0.25">
      <c r="AY234" s="66"/>
    </row>
    <row r="235" spans="1:51" ht="15" hidden="1" customHeight="1" x14ac:dyDescent="0.25">
      <c r="AY235" s="66"/>
    </row>
    <row r="236" spans="1:51" ht="15" hidden="1" customHeight="1" x14ac:dyDescent="0.25">
      <c r="AY236" s="66"/>
    </row>
    <row r="237" spans="1:51" ht="15" hidden="1" customHeight="1" x14ac:dyDescent="0.25">
      <c r="AY237" s="66"/>
    </row>
    <row r="238" spans="1:51" ht="15" hidden="1" customHeight="1" x14ac:dyDescent="0.25">
      <c r="AY238" s="66"/>
    </row>
    <row r="239" spans="1:51" ht="15" hidden="1" customHeight="1" x14ac:dyDescent="0.25">
      <c r="AY239" s="66"/>
    </row>
    <row r="240" spans="1:51" ht="15" x14ac:dyDescent="0.25">
      <c r="A240" s="66"/>
      <c r="B240" s="66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66"/>
      <c r="AE240" s="66"/>
      <c r="AF240" s="66"/>
      <c r="AG240" s="66"/>
      <c r="AH240" s="66"/>
      <c r="AI240" s="66"/>
      <c r="AJ240" s="66"/>
      <c r="AK240" s="66"/>
      <c r="AL240" s="66"/>
      <c r="AM240" s="66"/>
      <c r="AN240" s="66"/>
      <c r="AO240" s="66"/>
      <c r="AP240" s="66"/>
      <c r="AQ240" s="66"/>
      <c r="AR240" s="66"/>
      <c r="AS240" s="66"/>
      <c r="AT240" s="66"/>
      <c r="AU240" s="66"/>
      <c r="AV240" s="66"/>
      <c r="AW240" s="66"/>
      <c r="AX240" s="66"/>
      <c r="AY240" s="66"/>
    </row>
    <row r="241" ht="15" hidden="1" customHeight="1" x14ac:dyDescent="0.25"/>
    <row r="242" ht="15" hidden="1" customHeight="1" x14ac:dyDescent="0.25"/>
    <row r="243" ht="15" hidden="1" customHeight="1" x14ac:dyDescent="0.25"/>
    <row r="244" ht="15" hidden="1" customHeight="1" x14ac:dyDescent="0.25"/>
    <row r="245" ht="15" hidden="1" customHeight="1" x14ac:dyDescent="0.25"/>
    <row r="246" ht="15" hidden="1" customHeight="1" x14ac:dyDescent="0.25"/>
    <row r="247" ht="15" hidden="1" customHeight="1" x14ac:dyDescent="0.25"/>
    <row r="248" ht="15" hidden="1" customHeight="1" x14ac:dyDescent="0.25"/>
    <row r="249" ht="15" hidden="1" customHeight="1" x14ac:dyDescent="0.25"/>
    <row r="250" ht="15" hidden="1" customHeight="1" x14ac:dyDescent="0.25"/>
    <row r="251" ht="15" hidden="1" customHeight="1" x14ac:dyDescent="0.25"/>
    <row r="252" ht="15" hidden="1" customHeight="1" x14ac:dyDescent="0.25"/>
    <row r="253" ht="15" hidden="1" customHeight="1" x14ac:dyDescent="0.25"/>
    <row r="254" ht="15" hidden="1" customHeight="1" x14ac:dyDescent="0.25"/>
    <row r="255" ht="15" hidden="1" customHeight="1" x14ac:dyDescent="0.25"/>
    <row r="256" ht="15" hidden="1" customHeight="1" x14ac:dyDescent="0.25"/>
    <row r="257" ht="15" hidden="1" customHeight="1" x14ac:dyDescent="0.25"/>
    <row r="258" ht="15" hidden="1" customHeight="1" x14ac:dyDescent="0.25"/>
    <row r="259" ht="15" hidden="1" customHeight="1" x14ac:dyDescent="0.25"/>
    <row r="260" ht="15" hidden="1" customHeight="1" x14ac:dyDescent="0.25"/>
    <row r="261" ht="15" hidden="1" customHeight="1" x14ac:dyDescent="0.25"/>
    <row r="262" ht="15" hidden="1" customHeight="1" x14ac:dyDescent="0.25"/>
    <row r="263" ht="15" hidden="1" customHeight="1" x14ac:dyDescent="0.25"/>
    <row r="264" ht="15" hidden="1" customHeight="1" x14ac:dyDescent="0.25"/>
    <row r="265" ht="15" hidden="1" customHeight="1" x14ac:dyDescent="0.25"/>
    <row r="266" ht="15" hidden="1" customHeight="1" x14ac:dyDescent="0.25"/>
    <row r="267" ht="15" hidden="1" customHeight="1" x14ac:dyDescent="0.25"/>
    <row r="268" ht="15" hidden="1" customHeight="1" x14ac:dyDescent="0.25"/>
    <row r="269" ht="15" hidden="1" customHeight="1" x14ac:dyDescent="0.25"/>
    <row r="270" ht="15" hidden="1" customHeight="1" x14ac:dyDescent="0.25"/>
    <row r="271" ht="15" hidden="1" customHeight="1" x14ac:dyDescent="0.25"/>
    <row r="272" ht="15" hidden="1" customHeight="1" x14ac:dyDescent="0.25"/>
    <row r="273" ht="15" hidden="1" customHeight="1" x14ac:dyDescent="0.25"/>
    <row r="274" ht="15" hidden="1" customHeight="1" x14ac:dyDescent="0.25"/>
    <row r="275" ht="15" hidden="1" customHeight="1" x14ac:dyDescent="0.25"/>
    <row r="276" ht="15" hidden="1" customHeight="1" x14ac:dyDescent="0.25"/>
    <row r="277" ht="15" hidden="1" customHeight="1" x14ac:dyDescent="0.25"/>
    <row r="278" ht="15" hidden="1" customHeight="1" x14ac:dyDescent="0.25"/>
    <row r="279" ht="15" hidden="1" customHeight="1" x14ac:dyDescent="0.25"/>
    <row r="280" ht="15" hidden="1" customHeight="1" x14ac:dyDescent="0.25"/>
    <row r="281" ht="15" hidden="1" customHeight="1" x14ac:dyDescent="0.25"/>
    <row r="282" ht="15" hidden="1" customHeight="1" x14ac:dyDescent="0.25"/>
    <row r="283" ht="15" hidden="1" customHeight="1" x14ac:dyDescent="0.25"/>
    <row r="284" ht="15" hidden="1" customHeight="1" x14ac:dyDescent="0.25"/>
    <row r="285" ht="15" hidden="1" customHeight="1" x14ac:dyDescent="0.25"/>
    <row r="286" ht="15" hidden="1" customHeight="1" x14ac:dyDescent="0.25"/>
    <row r="287" ht="15" hidden="1" customHeight="1" x14ac:dyDescent="0.25"/>
    <row r="288" ht="15" hidden="1" customHeight="1" x14ac:dyDescent="0.25"/>
    <row r="289" ht="15" hidden="1" customHeight="1" x14ac:dyDescent="0.25"/>
    <row r="290" ht="15" hidden="1" customHeight="1" x14ac:dyDescent="0.25"/>
    <row r="291" ht="15" hidden="1" customHeight="1" x14ac:dyDescent="0.25"/>
    <row r="292" ht="15" hidden="1" customHeight="1" x14ac:dyDescent="0.25"/>
    <row r="293" ht="15" hidden="1" customHeight="1" x14ac:dyDescent="0.25"/>
    <row r="294" ht="15" hidden="1" customHeight="1" x14ac:dyDescent="0.25"/>
    <row r="295" ht="15" hidden="1" customHeight="1" x14ac:dyDescent="0.25"/>
    <row r="296" ht="15" hidden="1" customHeight="1" x14ac:dyDescent="0.25"/>
    <row r="297" ht="15" hidden="1" customHeight="1" x14ac:dyDescent="0.25"/>
    <row r="298" ht="15" hidden="1" customHeight="1" x14ac:dyDescent="0.25"/>
    <row r="299" ht="15" hidden="1" customHeight="1" x14ac:dyDescent="0.25"/>
    <row r="300" ht="15" hidden="1" customHeight="1" x14ac:dyDescent="0.25"/>
    <row r="301" ht="15" hidden="1" customHeight="1" x14ac:dyDescent="0.25"/>
    <row r="302" ht="15" hidden="1" customHeight="1" x14ac:dyDescent="0.25"/>
    <row r="303" ht="15" hidden="1" customHeight="1" x14ac:dyDescent="0.25"/>
    <row r="304" ht="15" hidden="1" customHeight="1" x14ac:dyDescent="0.25"/>
    <row r="305" ht="15" hidden="1" customHeight="1" x14ac:dyDescent="0.25"/>
    <row r="306" ht="15" hidden="1" customHeight="1" x14ac:dyDescent="0.25"/>
    <row r="307" ht="15" hidden="1" customHeight="1" x14ac:dyDescent="0.25"/>
    <row r="308" ht="15" hidden="1" customHeight="1" x14ac:dyDescent="0.25"/>
    <row r="309" ht="15" hidden="1" customHeight="1" x14ac:dyDescent="0.25"/>
    <row r="310" ht="15" hidden="1" customHeight="1" x14ac:dyDescent="0.25"/>
    <row r="311" ht="15" hidden="1" customHeight="1" x14ac:dyDescent="0.25"/>
    <row r="312" ht="15" hidden="1" customHeight="1" x14ac:dyDescent="0.25"/>
    <row r="313" ht="15" hidden="1" customHeight="1" x14ac:dyDescent="0.25"/>
    <row r="314" ht="15" hidden="1" customHeight="1" x14ac:dyDescent="0.25"/>
    <row r="315" ht="15" hidden="1" customHeight="1" x14ac:dyDescent="0.25"/>
    <row r="316" ht="15" hidden="1" customHeight="1" x14ac:dyDescent="0.25"/>
    <row r="317" ht="15" hidden="1" customHeight="1" x14ac:dyDescent="0.25"/>
    <row r="318" ht="15" hidden="1" customHeight="1" x14ac:dyDescent="0.25"/>
    <row r="319" ht="15" hidden="1" customHeight="1" x14ac:dyDescent="0.25"/>
    <row r="320" ht="15" hidden="1" customHeight="1" x14ac:dyDescent="0.25"/>
    <row r="321" ht="15" hidden="1" customHeight="1" x14ac:dyDescent="0.25"/>
    <row r="322" ht="15" hidden="1" customHeight="1" x14ac:dyDescent="0.25"/>
    <row r="323" ht="15" hidden="1" customHeight="1" x14ac:dyDescent="0.25"/>
    <row r="324" ht="15" hidden="1" customHeight="1" x14ac:dyDescent="0.25"/>
    <row r="325" ht="15" hidden="1" customHeight="1" x14ac:dyDescent="0.25"/>
    <row r="326" ht="15" hidden="1" customHeight="1" x14ac:dyDescent="0.25"/>
    <row r="327" ht="15" hidden="1" customHeight="1" x14ac:dyDescent="0.25"/>
    <row r="328" ht="15" hidden="1" customHeight="1" x14ac:dyDescent="0.25"/>
    <row r="329" ht="15" hidden="1" customHeight="1" x14ac:dyDescent="0.25"/>
    <row r="330" ht="15" hidden="1" customHeight="1" x14ac:dyDescent="0.25"/>
    <row r="331" ht="15" hidden="1" customHeight="1" x14ac:dyDescent="0.25"/>
    <row r="332" ht="15" hidden="1" customHeight="1" x14ac:dyDescent="0.25"/>
    <row r="333" ht="15" hidden="1" customHeight="1" x14ac:dyDescent="0.25"/>
    <row r="334" ht="15" hidden="1" customHeight="1" x14ac:dyDescent="0.25"/>
    <row r="335" ht="15" hidden="1" customHeight="1" x14ac:dyDescent="0.25"/>
    <row r="336" ht="15" hidden="1" customHeight="1" x14ac:dyDescent="0.25"/>
    <row r="337" ht="15" hidden="1" customHeight="1" x14ac:dyDescent="0.25"/>
    <row r="338" ht="15" hidden="1" customHeight="1" x14ac:dyDescent="0.25"/>
    <row r="339" ht="15" hidden="1" customHeight="1" x14ac:dyDescent="0.25"/>
    <row r="340" ht="15" hidden="1" customHeight="1" x14ac:dyDescent="0.25"/>
    <row r="341" ht="15" hidden="1" customHeight="1" x14ac:dyDescent="0.25"/>
    <row r="342" ht="15" hidden="1" customHeight="1" x14ac:dyDescent="0.25"/>
    <row r="343" ht="15" hidden="1" customHeight="1" x14ac:dyDescent="0.25"/>
    <row r="344" ht="15" hidden="1" customHeight="1" x14ac:dyDescent="0.25"/>
    <row r="345" ht="15" hidden="1" customHeight="1" x14ac:dyDescent="0.25"/>
    <row r="346" ht="15" hidden="1" customHeight="1" x14ac:dyDescent="0.25"/>
    <row r="347" ht="15" hidden="1" customHeight="1" x14ac:dyDescent="0.25"/>
    <row r="348" ht="15" hidden="1" customHeight="1" x14ac:dyDescent="0.25"/>
    <row r="349" ht="15" hidden="1" customHeight="1" x14ac:dyDescent="0.25"/>
    <row r="350" ht="15" hidden="1" customHeight="1" x14ac:dyDescent="0.25"/>
    <row r="351" ht="15" hidden="1" customHeight="1" x14ac:dyDescent="0.25"/>
    <row r="352" ht="15" hidden="1" customHeight="1" x14ac:dyDescent="0.25"/>
    <row r="353" ht="15" hidden="1" customHeight="1" x14ac:dyDescent="0.25"/>
    <row r="354" ht="15" hidden="1" customHeight="1" x14ac:dyDescent="0.25"/>
    <row r="355" ht="15" hidden="1" customHeight="1" x14ac:dyDescent="0.25"/>
    <row r="356" ht="15" hidden="1" customHeight="1" x14ac:dyDescent="0.25"/>
    <row r="357" ht="15" hidden="1" customHeight="1" x14ac:dyDescent="0.25"/>
    <row r="358" ht="15" hidden="1" customHeight="1" x14ac:dyDescent="0.25"/>
    <row r="359" ht="15" hidden="1" customHeight="1" x14ac:dyDescent="0.25"/>
    <row r="360" ht="15" hidden="1" customHeight="1" x14ac:dyDescent="0.25"/>
    <row r="361" ht="15" hidden="1" customHeight="1" x14ac:dyDescent="0.25"/>
    <row r="362" ht="15" hidden="1" customHeight="1" x14ac:dyDescent="0.25"/>
    <row r="363" ht="15" hidden="1" customHeight="1" x14ac:dyDescent="0.25"/>
    <row r="364" ht="15" hidden="1" customHeight="1" x14ac:dyDescent="0.25"/>
    <row r="365" ht="15" hidden="1" customHeight="1" x14ac:dyDescent="0.25"/>
    <row r="366" ht="15" hidden="1" customHeight="1" x14ac:dyDescent="0.25"/>
    <row r="367" ht="15" hidden="1" customHeight="1" x14ac:dyDescent="0.25"/>
    <row r="368" ht="15" hidden="1" customHeight="1" x14ac:dyDescent="0.25"/>
    <row r="369" ht="15" hidden="1" customHeight="1" x14ac:dyDescent="0.25"/>
    <row r="370" ht="15" hidden="1" customHeight="1" x14ac:dyDescent="0.25"/>
    <row r="371" ht="15" hidden="1" customHeight="1" x14ac:dyDescent="0.25"/>
    <row r="372" ht="15" hidden="1" customHeight="1" x14ac:dyDescent="0.25"/>
    <row r="373" ht="15" hidden="1" customHeight="1" x14ac:dyDescent="0.25"/>
    <row r="374" ht="15" hidden="1" customHeight="1" x14ac:dyDescent="0.25"/>
    <row r="375" ht="15" hidden="1" customHeight="1" x14ac:dyDescent="0.25"/>
    <row r="376" ht="15" hidden="1" customHeight="1" x14ac:dyDescent="0.25"/>
    <row r="377" ht="15" hidden="1" customHeight="1" x14ac:dyDescent="0.25"/>
    <row r="378" ht="15" hidden="1" customHeight="1" x14ac:dyDescent="0.25"/>
    <row r="379" ht="15" hidden="1" customHeight="1" x14ac:dyDescent="0.25"/>
    <row r="380" ht="15" hidden="1" customHeight="1" x14ac:dyDescent="0.25"/>
    <row r="381" ht="15" hidden="1" customHeight="1" x14ac:dyDescent="0.25"/>
    <row r="382" ht="15" hidden="1" customHeight="1" x14ac:dyDescent="0.25"/>
    <row r="383" ht="15" hidden="1" customHeight="1" x14ac:dyDescent="0.25"/>
    <row r="384" ht="15" hidden="1" customHeight="1" x14ac:dyDescent="0.25"/>
    <row r="385" ht="15" hidden="1" customHeight="1" x14ac:dyDescent="0.25"/>
    <row r="386" ht="15" hidden="1" customHeight="1" x14ac:dyDescent="0.25"/>
    <row r="387" ht="15" hidden="1" customHeight="1" x14ac:dyDescent="0.25"/>
    <row r="388" ht="15" hidden="1" customHeight="1" x14ac:dyDescent="0.25"/>
    <row r="389" ht="15" hidden="1" customHeight="1" x14ac:dyDescent="0.25"/>
    <row r="390" ht="15" hidden="1" customHeight="1" x14ac:dyDescent="0.25"/>
    <row r="391" ht="15" hidden="1" customHeight="1" x14ac:dyDescent="0.25"/>
    <row r="392" ht="15" hidden="1" customHeight="1" x14ac:dyDescent="0.25"/>
    <row r="393" ht="15" hidden="1" customHeight="1" x14ac:dyDescent="0.25"/>
    <row r="394" ht="15" hidden="1" customHeight="1" x14ac:dyDescent="0.25"/>
    <row r="395" ht="15" hidden="1" customHeight="1" x14ac:dyDescent="0.25"/>
    <row r="396" ht="15" hidden="1" customHeight="1" x14ac:dyDescent="0.25"/>
    <row r="397" ht="15" hidden="1" customHeight="1" x14ac:dyDescent="0.25"/>
    <row r="398" ht="15" hidden="1" customHeight="1" x14ac:dyDescent="0.25"/>
    <row r="399" ht="15" hidden="1" customHeight="1" x14ac:dyDescent="0.25"/>
    <row r="400" ht="15" hidden="1" customHeight="1" x14ac:dyDescent="0.25"/>
    <row r="401" ht="15" hidden="1" customHeight="1" x14ac:dyDescent="0.25"/>
    <row r="402" ht="15" hidden="1" customHeight="1" x14ac:dyDescent="0.25"/>
    <row r="403" ht="15" hidden="1" customHeight="1" x14ac:dyDescent="0.25"/>
    <row r="404" ht="15" hidden="1" customHeight="1" x14ac:dyDescent="0.25"/>
    <row r="405" ht="15" hidden="1" customHeight="1" x14ac:dyDescent="0.25"/>
    <row r="406" ht="15" hidden="1" customHeight="1" x14ac:dyDescent="0.25"/>
    <row r="407" ht="15" hidden="1" customHeight="1" x14ac:dyDescent="0.25"/>
    <row r="408" ht="15" hidden="1" customHeight="1" x14ac:dyDescent="0.25"/>
    <row r="409" ht="15" hidden="1" customHeight="1" x14ac:dyDescent="0.25"/>
    <row r="410" ht="15" hidden="1" customHeight="1" x14ac:dyDescent="0.25"/>
    <row r="411" ht="15" hidden="1" customHeight="1" x14ac:dyDescent="0.25"/>
    <row r="412" ht="15" hidden="1" customHeight="1" x14ac:dyDescent="0.25"/>
    <row r="413" ht="15" hidden="1" customHeight="1" x14ac:dyDescent="0.25"/>
    <row r="414" ht="15" hidden="1" customHeight="1" x14ac:dyDescent="0.25"/>
    <row r="415" ht="15" hidden="1" customHeight="1" x14ac:dyDescent="0.25"/>
    <row r="416" ht="15" hidden="1" customHeight="1" x14ac:dyDescent="0.25"/>
    <row r="417" ht="15" hidden="1" customHeight="1" x14ac:dyDescent="0.25"/>
    <row r="418" ht="15" hidden="1" customHeight="1" x14ac:dyDescent="0.25"/>
    <row r="419" ht="15" hidden="1" customHeight="1" x14ac:dyDescent="0.25"/>
    <row r="420" ht="15" hidden="1" customHeight="1" x14ac:dyDescent="0.25"/>
    <row r="421" ht="15" hidden="1" customHeight="1" x14ac:dyDescent="0.25"/>
    <row r="422" ht="15" hidden="1" customHeight="1" x14ac:dyDescent="0.25"/>
    <row r="423" ht="15" hidden="1" customHeight="1" x14ac:dyDescent="0.25"/>
    <row r="424" ht="15" hidden="1" customHeight="1" x14ac:dyDescent="0.25"/>
    <row r="425" ht="15" hidden="1" customHeight="1" x14ac:dyDescent="0.25"/>
    <row r="426" ht="15" hidden="1" customHeight="1" x14ac:dyDescent="0.25"/>
    <row r="427" ht="15" hidden="1" customHeight="1" x14ac:dyDescent="0.25"/>
    <row r="428" ht="15" hidden="1" customHeight="1" x14ac:dyDescent="0.25"/>
    <row r="429" ht="15" hidden="1" customHeight="1" x14ac:dyDescent="0.25"/>
    <row r="430" ht="15" hidden="1" customHeight="1" x14ac:dyDescent="0.25"/>
    <row r="431" ht="15" hidden="1" customHeight="1" x14ac:dyDescent="0.25"/>
    <row r="432" ht="15" hidden="1" customHeight="1" x14ac:dyDescent="0.25"/>
    <row r="433" ht="15" hidden="1" customHeight="1" x14ac:dyDescent="0.25"/>
    <row r="434" ht="15" hidden="1" customHeight="1" x14ac:dyDescent="0.25"/>
    <row r="435" ht="15" hidden="1" customHeight="1" x14ac:dyDescent="0.25"/>
    <row r="436" ht="15" hidden="1" customHeight="1" x14ac:dyDescent="0.25"/>
    <row r="437" ht="15" hidden="1" customHeight="1" x14ac:dyDescent="0.25"/>
    <row r="438" ht="15" hidden="1" customHeight="1" x14ac:dyDescent="0.25"/>
    <row r="439" ht="15" hidden="1" customHeight="1" x14ac:dyDescent="0.25"/>
    <row r="440" ht="15" hidden="1" customHeight="1" x14ac:dyDescent="0.25"/>
  </sheetData>
  <sheetProtection algorithmName="SHA-512" hashValue="PnFUpdbnH7oV70lFsrcIEaIqkk6sqC5LbnFQmfYHHfM4QmUsYydVptJTX26JuX2DGnu+5vnagdStNlfNR4Rx/w==" saltValue="kfHKMoK3Xlze4j+VZljVaw==" spinCount="100000" sheet="1" selectLockedCells="1" selectUnlockedCells="1"/>
  <protectedRanges>
    <protectedRange sqref="AG8:AW207" name="Range1_2_1"/>
  </protectedRanges>
  <mergeCells count="51">
    <mergeCell ref="AX5:AX6"/>
    <mergeCell ref="AR5:AR6"/>
    <mergeCell ref="AL5:AL6"/>
    <mergeCell ref="AM5:AM6"/>
    <mergeCell ref="AN5:AN6"/>
    <mergeCell ref="AS5:AS6"/>
    <mergeCell ref="AT5:AT6"/>
    <mergeCell ref="AU5:AU6"/>
    <mergeCell ref="AV5:AV6"/>
    <mergeCell ref="AW5:AW6"/>
    <mergeCell ref="AP5:AP6"/>
    <mergeCell ref="AQ5:AQ6"/>
    <mergeCell ref="AF5:AF6"/>
    <mergeCell ref="AH5:AH6"/>
    <mergeCell ref="AG5:AG6"/>
    <mergeCell ref="AO5:AO6"/>
    <mergeCell ref="AK5:AK6"/>
    <mergeCell ref="AJ5:AJ6"/>
    <mergeCell ref="AI5:AI6"/>
    <mergeCell ref="AE5:AE6"/>
    <mergeCell ref="AD5:AD6"/>
    <mergeCell ref="AC5:AC6"/>
    <mergeCell ref="Y5:Y6"/>
    <mergeCell ref="Z5:Z6"/>
    <mergeCell ref="AA5:AA6"/>
    <mergeCell ref="AB5:AB6"/>
    <mergeCell ref="T5:T6"/>
    <mergeCell ref="U5:U6"/>
    <mergeCell ref="V5:V6"/>
    <mergeCell ref="W5:W6"/>
    <mergeCell ref="X5:X6"/>
    <mergeCell ref="A1:AX1"/>
    <mergeCell ref="A2:AX2"/>
    <mergeCell ref="A3:AX3"/>
    <mergeCell ref="O4:AF4"/>
    <mergeCell ref="AG4:AX4"/>
    <mergeCell ref="P5:P6"/>
    <mergeCell ref="Q5:Q6"/>
    <mergeCell ref="R5:R6"/>
    <mergeCell ref="S5:S6"/>
    <mergeCell ref="A4:A6"/>
    <mergeCell ref="B4:B6"/>
    <mergeCell ref="C4:C6"/>
    <mergeCell ref="D4:D6"/>
    <mergeCell ref="E4:E6"/>
    <mergeCell ref="F5:H5"/>
    <mergeCell ref="I5:I6"/>
    <mergeCell ref="J5:J6"/>
    <mergeCell ref="K5:N5"/>
    <mergeCell ref="O5:O6"/>
    <mergeCell ref="F4:N4"/>
  </mergeCells>
  <conditionalFormatting sqref="K8:N207">
    <cfRule type="containsText" dxfId="3" priority="1" operator="containsText" text="Sangat Baik">
      <formula>NOT(ISERROR(SEARCH("Sangat Baik",K8)))</formula>
    </cfRule>
    <cfRule type="containsText" dxfId="2" priority="2" operator="containsText" text="Baik">
      <formula>NOT(ISERROR(SEARCH("Baik",K8)))</formula>
    </cfRule>
    <cfRule type="containsText" dxfId="1" priority="3" operator="containsText" text="Cukup">
      <formula>NOT(ISERROR(SEARCH("Cukup",K8)))</formula>
    </cfRule>
    <cfRule type="containsText" dxfId="0" priority="4" operator="containsText" text="Kurang">
      <formula>NOT(ISERROR(SEARCH("Kurang",K8)))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3" name="Group Box 2">
              <controlPr defaultSize="0" autoFill="0" autoPict="0">
                <anchor moveWithCells="1">
                  <from>
                    <xdr:col>0</xdr:col>
                    <xdr:colOff>314325</xdr:colOff>
                    <xdr:row>0</xdr:row>
                    <xdr:rowOff>171450</xdr:rowOff>
                  </from>
                  <to>
                    <xdr:col>6</xdr:col>
                    <xdr:colOff>142875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4" name="Group Box 3">
              <controlPr defaultSize="0" autoFill="0" autoPict="0">
                <anchor moveWithCells="1">
                  <from>
                    <xdr:col>6</xdr:col>
                    <xdr:colOff>209550</xdr:colOff>
                    <xdr:row>0</xdr:row>
                    <xdr:rowOff>190500</xdr:rowOff>
                  </from>
                  <to>
                    <xdr:col>8</xdr:col>
                    <xdr:colOff>38100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AA129"/>
  <sheetViews>
    <sheetView showGridLines="0" showRowColHeaders="0" zoomScaleNormal="100" workbookViewId="0">
      <selection activeCell="R14" sqref="R14:T17"/>
    </sheetView>
  </sheetViews>
  <sheetFormatPr defaultColWidth="0" defaultRowHeight="0" customHeight="1" zeroHeight="1" x14ac:dyDescent="0.25"/>
  <cols>
    <col min="1" max="1" width="2.5703125" style="31" customWidth="1"/>
    <col min="2" max="2" width="13" style="31" customWidth="1"/>
    <col min="3" max="3" width="2.5703125" style="31" customWidth="1"/>
    <col min="4" max="4" width="2.28515625" style="31" customWidth="1"/>
    <col min="5" max="5" width="19.42578125" style="31" customWidth="1"/>
    <col min="6" max="6" width="2.140625" style="31" customWidth="1"/>
    <col min="7" max="7" width="2" style="31" customWidth="1"/>
    <col min="8" max="8" width="3.5703125" style="31" customWidth="1"/>
    <col min="9" max="9" width="11" style="31" customWidth="1"/>
    <col min="10" max="10" width="3.7109375" style="31" customWidth="1"/>
    <col min="11" max="11" width="10.42578125" style="31" customWidth="1"/>
    <col min="12" max="12" width="12.5703125" style="31" customWidth="1"/>
    <col min="13" max="13" width="12.85546875" style="31" customWidth="1"/>
    <col min="14" max="14" width="7.42578125" style="31" customWidth="1"/>
    <col min="15" max="15" width="1" style="31" customWidth="1"/>
    <col min="16" max="16" width="9.140625" style="31" customWidth="1"/>
    <col min="17" max="17" width="14.140625" style="31" customWidth="1"/>
    <col min="18" max="19" width="9.140625" style="31" customWidth="1"/>
    <col min="20" max="20" width="10.85546875" style="31" customWidth="1"/>
    <col min="21" max="21" width="1" style="31" customWidth="1"/>
    <col min="22" max="22" width="9.140625" style="31" customWidth="1"/>
    <col min="23" max="24" width="9.140625" style="31" hidden="1" customWidth="1"/>
    <col min="25" max="25" width="26.140625" style="31" hidden="1" customWidth="1"/>
    <col min="26" max="27" width="22" style="31" hidden="1" customWidth="1"/>
    <col min="28" max="16384" width="9.140625" style="31" hidden="1"/>
  </cols>
  <sheetData>
    <row r="1" spans="1:24" ht="15" x14ac:dyDescent="0.25">
      <c r="A1" s="142"/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52"/>
      <c r="O1" s="52"/>
      <c r="P1" s="52"/>
      <c r="Q1" s="52"/>
      <c r="R1" s="52"/>
      <c r="S1" s="52"/>
      <c r="T1" s="52"/>
      <c r="U1" s="52"/>
      <c r="V1" s="52"/>
      <c r="X1" s="31" t="s">
        <v>21</v>
      </c>
    </row>
    <row r="2" spans="1:24" ht="15" x14ac:dyDescent="0.25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52"/>
      <c r="O2" s="178"/>
      <c r="P2" s="178"/>
      <c r="Q2" s="178"/>
      <c r="R2" s="178"/>
      <c r="S2" s="178"/>
      <c r="T2" s="178"/>
      <c r="U2" s="178"/>
      <c r="V2" s="52"/>
    </row>
    <row r="3" spans="1:24" ht="16.5" customHeight="1" x14ac:dyDescent="0.25">
      <c r="A3" s="142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52"/>
      <c r="O3" s="178"/>
      <c r="P3" s="178"/>
      <c r="Q3" s="178"/>
      <c r="R3" s="178"/>
      <c r="S3" s="178"/>
      <c r="T3" s="178"/>
      <c r="U3" s="178"/>
      <c r="V3" s="52"/>
    </row>
    <row r="4" spans="1:24" ht="12.95" customHeight="1" x14ac:dyDescent="0.25">
      <c r="A4" s="142"/>
      <c r="B4" s="156"/>
      <c r="C4" s="423" t="str">
        <f>MENU!F11</f>
        <v>PEMERINTAH PROVINSI ACEH</v>
      </c>
      <c r="D4" s="423"/>
      <c r="E4" s="423"/>
      <c r="F4" s="423"/>
      <c r="G4" s="423"/>
      <c r="H4" s="423"/>
      <c r="I4" s="423"/>
      <c r="J4" s="423"/>
      <c r="K4" s="423"/>
      <c r="L4" s="423"/>
      <c r="M4" s="142"/>
      <c r="N4" s="52"/>
      <c r="O4" s="178"/>
      <c r="P4" s="178"/>
      <c r="Q4" s="178"/>
      <c r="R4" s="178"/>
      <c r="S4" s="178"/>
      <c r="T4" s="178"/>
      <c r="U4" s="178"/>
      <c r="V4" s="52"/>
    </row>
    <row r="5" spans="1:24" ht="12.95" customHeight="1" x14ac:dyDescent="0.25">
      <c r="A5" s="142"/>
      <c r="B5" s="156"/>
      <c r="C5" s="423" t="str">
        <f>MENU!F12</f>
        <v>DINAS PENDIDIKAN</v>
      </c>
      <c r="D5" s="423"/>
      <c r="E5" s="423"/>
      <c r="F5" s="423"/>
      <c r="G5" s="423"/>
      <c r="H5" s="423"/>
      <c r="I5" s="423"/>
      <c r="J5" s="423"/>
      <c r="K5" s="423"/>
      <c r="L5" s="423"/>
      <c r="M5" s="142"/>
      <c r="N5" s="52"/>
      <c r="O5" s="178"/>
      <c r="P5" s="178"/>
      <c r="Q5" s="178"/>
      <c r="R5" s="178"/>
      <c r="S5" s="178"/>
      <c r="T5" s="178"/>
      <c r="U5" s="178"/>
      <c r="V5" s="52"/>
    </row>
    <row r="6" spans="1:24" ht="15.75" customHeight="1" x14ac:dyDescent="0.25">
      <c r="A6" s="142"/>
      <c r="B6" s="156"/>
      <c r="C6" s="424" t="str">
        <f>MENU!F13</f>
        <v>SMA NEGERI 1 MEUKEK</v>
      </c>
      <c r="D6" s="424"/>
      <c r="E6" s="424"/>
      <c r="F6" s="424"/>
      <c r="G6" s="424"/>
      <c r="H6" s="424"/>
      <c r="I6" s="424"/>
      <c r="J6" s="424"/>
      <c r="K6" s="424"/>
      <c r="L6" s="424"/>
      <c r="M6" s="142"/>
      <c r="N6" s="52"/>
      <c r="O6" s="179"/>
      <c r="P6" s="178"/>
      <c r="Q6" s="178"/>
      <c r="R6" s="178"/>
      <c r="S6" s="178"/>
      <c r="T6" s="178"/>
      <c r="U6" s="178"/>
      <c r="V6" s="52"/>
    </row>
    <row r="7" spans="1:24" ht="12.95" customHeight="1" x14ac:dyDescent="0.25">
      <c r="A7" s="142"/>
      <c r="B7" s="156"/>
      <c r="C7" s="425" t="str">
        <f>MENU!F14</f>
        <v>Jl. Tapaktuan-Blang Pidie Km. 27 Kutabaro Meukek Aceh Selatan Kode Pos 23754</v>
      </c>
      <c r="D7" s="425"/>
      <c r="E7" s="425"/>
      <c r="F7" s="425"/>
      <c r="G7" s="425"/>
      <c r="H7" s="425"/>
      <c r="I7" s="425"/>
      <c r="J7" s="425"/>
      <c r="K7" s="425"/>
      <c r="L7" s="425"/>
      <c r="M7" s="142"/>
      <c r="N7" s="52"/>
      <c r="O7" s="179"/>
      <c r="P7" s="178"/>
      <c r="Q7" s="178"/>
      <c r="R7" s="178"/>
      <c r="S7" s="178"/>
      <c r="T7" s="178"/>
      <c r="U7" s="178"/>
      <c r="V7" s="52"/>
    </row>
    <row r="8" spans="1:24" ht="12.95" customHeight="1" x14ac:dyDescent="0.25">
      <c r="A8" s="142"/>
      <c r="B8" s="156"/>
      <c r="C8" s="425" t="str">
        <f>MENU!F16</f>
        <v>Website : http://sman1meukek.sch.id/. Email : sman_1_meukek@yahoo.com</v>
      </c>
      <c r="D8" s="425"/>
      <c r="E8" s="425"/>
      <c r="F8" s="425"/>
      <c r="G8" s="425"/>
      <c r="H8" s="425"/>
      <c r="I8" s="425"/>
      <c r="J8" s="425"/>
      <c r="K8" s="425"/>
      <c r="L8" s="425"/>
      <c r="M8" s="142"/>
      <c r="N8" s="52"/>
      <c r="O8" s="179"/>
      <c r="P8" s="178"/>
      <c r="Q8" s="178"/>
      <c r="R8" s="178"/>
      <c r="S8" s="178"/>
      <c r="T8" s="178"/>
      <c r="U8" s="178"/>
      <c r="V8" s="52"/>
    </row>
    <row r="9" spans="1:24" ht="7.5" customHeight="1" x14ac:dyDescent="0.25">
      <c r="A9" s="142"/>
      <c r="B9" s="156"/>
      <c r="C9" s="156"/>
      <c r="D9" s="156"/>
      <c r="E9" s="157"/>
      <c r="F9" s="157"/>
      <c r="G9" s="157"/>
      <c r="H9" s="157"/>
      <c r="I9" s="157"/>
      <c r="J9" s="157"/>
      <c r="K9" s="157"/>
      <c r="L9" s="157"/>
      <c r="M9" s="142"/>
      <c r="N9" s="52"/>
      <c r="O9" s="178"/>
      <c r="P9" s="178"/>
      <c r="Q9" s="178"/>
      <c r="R9" s="178"/>
      <c r="S9" s="178"/>
      <c r="T9" s="178"/>
      <c r="U9" s="178"/>
      <c r="V9" s="52"/>
    </row>
    <row r="10" spans="1:24" ht="12" customHeight="1" x14ac:dyDescent="0.25">
      <c r="A10" s="142"/>
      <c r="B10" s="156"/>
      <c r="C10" s="458" t="s">
        <v>99</v>
      </c>
      <c r="D10" s="458"/>
      <c r="E10" s="458"/>
      <c r="F10" s="458"/>
      <c r="G10" s="458"/>
      <c r="H10" s="458"/>
      <c r="I10" s="458"/>
      <c r="J10" s="458"/>
      <c r="K10" s="458"/>
      <c r="L10" s="458"/>
      <c r="M10" s="142"/>
      <c r="N10" s="52"/>
      <c r="O10" s="437" t="s">
        <v>101</v>
      </c>
      <c r="P10" s="437"/>
      <c r="Q10" s="437"/>
      <c r="R10" s="437"/>
      <c r="S10" s="437"/>
      <c r="T10" s="437"/>
      <c r="U10" s="437"/>
      <c r="V10" s="52"/>
    </row>
    <row r="11" spans="1:24" ht="12" customHeight="1" x14ac:dyDescent="0.25">
      <c r="A11" s="142"/>
      <c r="B11" s="156"/>
      <c r="C11" s="458" t="s">
        <v>100</v>
      </c>
      <c r="D11" s="458"/>
      <c r="E11" s="458"/>
      <c r="F11" s="458"/>
      <c r="G11" s="458"/>
      <c r="H11" s="458"/>
      <c r="I11" s="458"/>
      <c r="J11" s="458"/>
      <c r="K11" s="458"/>
      <c r="L11" s="458"/>
      <c r="M11" s="142"/>
      <c r="N11" s="52"/>
      <c r="O11" s="437"/>
      <c r="P11" s="437"/>
      <c r="Q11" s="437"/>
      <c r="R11" s="437"/>
      <c r="S11" s="437"/>
      <c r="T11" s="437"/>
      <c r="U11" s="437"/>
      <c r="V11" s="52"/>
    </row>
    <row r="12" spans="1:24" ht="12" customHeight="1" x14ac:dyDescent="0.25">
      <c r="A12" s="142"/>
      <c r="B12" s="156"/>
      <c r="C12" s="417" t="s">
        <v>102</v>
      </c>
      <c r="D12" s="417"/>
      <c r="E12" s="417"/>
      <c r="F12" s="417"/>
      <c r="G12" s="417"/>
      <c r="H12" s="418" t="str">
        <f>MENU!F17</f>
        <v>ILMU PENGETAHUAN ALAM</v>
      </c>
      <c r="I12" s="418"/>
      <c r="J12" s="418"/>
      <c r="K12" s="418"/>
      <c r="L12" s="158"/>
      <c r="M12" s="142"/>
      <c r="N12" s="52"/>
      <c r="O12" s="437"/>
      <c r="P12" s="437"/>
      <c r="Q12" s="437"/>
      <c r="R12" s="437"/>
      <c r="S12" s="437"/>
      <c r="T12" s="437"/>
      <c r="U12" s="437"/>
      <c r="V12" s="52"/>
    </row>
    <row r="13" spans="1:24" ht="9.75" customHeight="1" thickBot="1" x14ac:dyDescent="0.3">
      <c r="A13" s="142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42"/>
      <c r="N13" s="52"/>
      <c r="O13" s="118"/>
      <c r="P13" s="118"/>
      <c r="Q13" s="118"/>
      <c r="R13" s="118"/>
      <c r="S13" s="118"/>
      <c r="T13" s="118"/>
      <c r="U13" s="118"/>
      <c r="V13" s="52"/>
    </row>
    <row r="14" spans="1:24" ht="12" customHeight="1" thickTop="1" x14ac:dyDescent="0.25">
      <c r="A14" s="142"/>
      <c r="B14" s="156"/>
      <c r="C14" s="156" t="str">
        <f>MENU!F18</f>
        <v>Yang bertanda tangan dibawah ini, Kepala SMA Negeri 1 Meukek menerangkan bahwa :</v>
      </c>
      <c r="D14" s="156"/>
      <c r="E14" s="156"/>
      <c r="F14" s="156"/>
      <c r="G14" s="156"/>
      <c r="H14" s="156"/>
      <c r="I14" s="156"/>
      <c r="J14" s="156"/>
      <c r="K14" s="156"/>
      <c r="L14" s="156"/>
      <c r="M14" s="142"/>
      <c r="N14" s="143" t="s">
        <v>103</v>
      </c>
      <c r="O14" s="118"/>
      <c r="P14" s="52"/>
      <c r="Q14" s="468" t="s">
        <v>105</v>
      </c>
      <c r="R14" s="459">
        <v>1</v>
      </c>
      <c r="S14" s="460"/>
      <c r="T14" s="461"/>
      <c r="U14" s="118"/>
      <c r="V14" s="52"/>
    </row>
    <row r="15" spans="1:24" ht="3.75" customHeight="1" x14ac:dyDescent="0.25">
      <c r="A15" s="142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42"/>
      <c r="N15" s="52"/>
      <c r="O15" s="118"/>
      <c r="P15" s="52"/>
      <c r="Q15" s="469"/>
      <c r="R15" s="462"/>
      <c r="S15" s="463"/>
      <c r="T15" s="464"/>
      <c r="U15" s="118"/>
      <c r="V15" s="52"/>
    </row>
    <row r="16" spans="1:24" ht="12.6" customHeight="1" x14ac:dyDescent="0.25">
      <c r="A16" s="142"/>
      <c r="B16" s="156"/>
      <c r="C16" s="156" t="s">
        <v>104</v>
      </c>
      <c r="D16" s="156"/>
      <c r="E16" s="156"/>
      <c r="F16" s="157" t="s">
        <v>60</v>
      </c>
      <c r="G16" s="484" t="str">
        <f>IF(VLOOKUP(cari,DATABIODATA,5)="","",VLOOKUP(cari,DATABIODATA,5))</f>
        <v>Ade Sukma</v>
      </c>
      <c r="H16" s="484"/>
      <c r="I16" s="484"/>
      <c r="J16" s="484"/>
      <c r="K16" s="484"/>
      <c r="L16" s="484"/>
      <c r="M16" s="142"/>
      <c r="N16" s="52"/>
      <c r="O16" s="118"/>
      <c r="P16" s="119"/>
      <c r="Q16" s="469"/>
      <c r="R16" s="462"/>
      <c r="S16" s="463"/>
      <c r="T16" s="464"/>
      <c r="U16" s="118"/>
      <c r="V16" s="52"/>
    </row>
    <row r="17" spans="1:25" ht="12.6" customHeight="1" thickBot="1" x14ac:dyDescent="0.3">
      <c r="A17" s="142"/>
      <c r="B17" s="156"/>
      <c r="C17" s="156" t="s">
        <v>106</v>
      </c>
      <c r="D17" s="156"/>
      <c r="E17" s="156"/>
      <c r="F17" s="157" t="s">
        <v>60</v>
      </c>
      <c r="G17" s="439" t="str">
        <f>CONCATENATE(VLOOKUP(cari,DATABIODATA,9),", "&amp;TEXT(VLOOKUP(cari,DATABIODATA,10),"dd mmmm yyyy"))</f>
        <v>Kutabuloh I, 19 Desember 1999</v>
      </c>
      <c r="H17" s="439"/>
      <c r="I17" s="439"/>
      <c r="J17" s="439"/>
      <c r="K17" s="439"/>
      <c r="L17" s="439"/>
      <c r="M17" s="142"/>
      <c r="N17" s="52"/>
      <c r="O17" s="118"/>
      <c r="P17" s="119"/>
      <c r="Q17" s="470"/>
      <c r="R17" s="465"/>
      <c r="S17" s="466"/>
      <c r="T17" s="467"/>
      <c r="U17" s="118"/>
      <c r="V17" s="52"/>
    </row>
    <row r="18" spans="1:25" ht="12.6" customHeight="1" thickTop="1" x14ac:dyDescent="0.25">
      <c r="A18" s="142"/>
      <c r="B18" s="156"/>
      <c r="C18" s="156" t="s">
        <v>107</v>
      </c>
      <c r="D18" s="156"/>
      <c r="E18" s="156"/>
      <c r="F18" s="157" t="s">
        <v>60</v>
      </c>
      <c r="G18" s="439" t="str">
        <f>IF(VLOOKUP(cari,DATABIODATA,11)="","",VLOOKUP(cari,DATABIODATA,11))</f>
        <v>Zafruddin Z</v>
      </c>
      <c r="H18" s="439"/>
      <c r="I18" s="439"/>
      <c r="J18" s="439"/>
      <c r="K18" s="439"/>
      <c r="L18" s="439"/>
      <c r="M18" s="142"/>
      <c r="N18" s="52"/>
      <c r="O18" s="118"/>
      <c r="P18" s="119"/>
      <c r="Q18" s="440" t="s">
        <v>108</v>
      </c>
      <c r="R18" s="442" t="str">
        <f>VLOOKUP(cari,DATABIODATA,4)</f>
        <v>3-17-06-21-016-001-8</v>
      </c>
      <c r="S18" s="443"/>
      <c r="T18" s="444"/>
      <c r="U18" s="118"/>
      <c r="V18" s="52"/>
    </row>
    <row r="19" spans="1:25" ht="12.6" customHeight="1" x14ac:dyDescent="0.25">
      <c r="A19" s="142"/>
      <c r="B19" s="156"/>
      <c r="C19" s="156" t="s">
        <v>109</v>
      </c>
      <c r="D19" s="156"/>
      <c r="E19" s="156"/>
      <c r="F19" s="157" t="s">
        <v>60</v>
      </c>
      <c r="G19" s="448">
        <f>IF(VLOOKUP(cari,DATABIODATA,2)="","",VLOOKUP(cari,DATABIODATA,2))</f>
        <v>10723</v>
      </c>
      <c r="H19" s="448"/>
      <c r="I19" s="448"/>
      <c r="J19" s="448"/>
      <c r="K19" s="448"/>
      <c r="L19" s="448"/>
      <c r="M19" s="142"/>
      <c r="N19" s="52"/>
      <c r="O19" s="118"/>
      <c r="P19" s="120"/>
      <c r="Q19" s="441"/>
      <c r="R19" s="445"/>
      <c r="S19" s="446"/>
      <c r="T19" s="447"/>
      <c r="U19" s="118"/>
      <c r="V19" s="52"/>
    </row>
    <row r="20" spans="1:25" ht="12.6" customHeight="1" x14ac:dyDescent="0.25">
      <c r="A20" s="142"/>
      <c r="B20" s="156"/>
      <c r="C20" s="156" t="s">
        <v>110</v>
      </c>
      <c r="D20" s="156"/>
      <c r="E20" s="156"/>
      <c r="F20" s="157" t="s">
        <v>60</v>
      </c>
      <c r="G20" s="449" t="str">
        <f>IF(VLOOKUP(cari,DATABIODATA,3)="","",VLOOKUP(cari,DATABIODATA,3))</f>
        <v>0004396510</v>
      </c>
      <c r="H20" s="449"/>
      <c r="I20" s="449"/>
      <c r="J20" s="449"/>
      <c r="K20" s="449"/>
      <c r="L20" s="449"/>
      <c r="M20" s="142"/>
      <c r="N20" s="52"/>
      <c r="O20" s="118"/>
      <c r="P20" s="120"/>
      <c r="Q20" s="450" t="s">
        <v>104</v>
      </c>
      <c r="R20" s="452" t="str">
        <f>VLOOKUP(cari,DATABIODATA,5)</f>
        <v>Ade Sukma</v>
      </c>
      <c r="S20" s="453"/>
      <c r="T20" s="454"/>
      <c r="U20" s="118"/>
      <c r="V20" s="52"/>
      <c r="X20" s="31" t="s">
        <v>13</v>
      </c>
      <c r="Y20" s="144">
        <f>AVERAGE(K29:K39)</f>
        <v>5</v>
      </c>
    </row>
    <row r="21" spans="1:25" ht="12.6" customHeight="1" x14ac:dyDescent="0.25">
      <c r="A21" s="142"/>
      <c r="B21" s="156"/>
      <c r="C21" s="156" t="s">
        <v>111</v>
      </c>
      <c r="D21" s="156"/>
      <c r="E21" s="156"/>
      <c r="F21" s="157" t="s">
        <v>60</v>
      </c>
      <c r="G21" s="449" t="str">
        <f>IF(VLOOKUP(cari,DATABIODATA,4)="","",VLOOKUP(cari,DATABIODATA,4))</f>
        <v>3-17-06-21-016-001-8</v>
      </c>
      <c r="H21" s="449"/>
      <c r="I21" s="449"/>
      <c r="J21" s="449"/>
      <c r="K21" s="449"/>
      <c r="L21" s="449"/>
      <c r="M21" s="142"/>
      <c r="N21" s="52"/>
      <c r="O21" s="118"/>
      <c r="P21" s="120"/>
      <c r="Q21" s="451"/>
      <c r="R21" s="455"/>
      <c r="S21" s="456"/>
      <c r="T21" s="457"/>
      <c r="U21" s="118"/>
      <c r="V21" s="52"/>
      <c r="X21" s="31" t="s">
        <v>21</v>
      </c>
      <c r="Y21" s="144">
        <f>AVERAGE(K29:K41)</f>
        <v>5.5</v>
      </c>
    </row>
    <row r="22" spans="1:25" ht="12.6" customHeight="1" x14ac:dyDescent="0.25">
      <c r="A22" s="142"/>
      <c r="B22" s="156"/>
      <c r="C22" s="156" t="s">
        <v>112</v>
      </c>
      <c r="D22" s="156"/>
      <c r="E22" s="156"/>
      <c r="F22" s="157" t="s">
        <v>60</v>
      </c>
      <c r="G22" s="191" t="str">
        <f>MENU!F13</f>
        <v>SMA NEGERI 1 MEUKEK</v>
      </c>
      <c r="H22" s="159"/>
      <c r="I22" s="159"/>
      <c r="J22" s="159"/>
      <c r="K22" s="159"/>
      <c r="L22" s="160"/>
      <c r="M22" s="142"/>
      <c r="N22" s="52"/>
      <c r="O22" s="118"/>
      <c r="P22" s="121"/>
      <c r="Q22" s="438" t="s">
        <v>113</v>
      </c>
      <c r="R22" s="438"/>
      <c r="S22" s="438"/>
      <c r="T22" s="438"/>
      <c r="U22" s="118"/>
      <c r="V22" s="52"/>
    </row>
    <row r="23" spans="1:25" ht="6.75" customHeight="1" x14ac:dyDescent="0.25">
      <c r="A23" s="142"/>
      <c r="B23" s="156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42"/>
      <c r="N23" s="52"/>
      <c r="O23" s="118"/>
      <c r="P23" s="118"/>
      <c r="Q23" s="118"/>
      <c r="R23" s="118"/>
      <c r="S23" s="118"/>
      <c r="T23" s="118"/>
      <c r="U23" s="118"/>
      <c r="V23" s="52"/>
    </row>
    <row r="24" spans="1:25" ht="12.95" customHeight="1" x14ac:dyDescent="0.25">
      <c r="A24" s="142"/>
      <c r="B24" s="156"/>
      <c r="C24" s="156" t="s">
        <v>139</v>
      </c>
      <c r="D24" s="156"/>
      <c r="E24" s="156"/>
      <c r="F24" s="156"/>
      <c r="G24" s="156"/>
      <c r="H24" s="156"/>
      <c r="I24" s="156"/>
      <c r="J24" s="156"/>
      <c r="K24" s="156"/>
      <c r="L24" s="156"/>
      <c r="M24" s="142"/>
      <c r="N24" s="52"/>
      <c r="O24" s="143"/>
      <c r="P24" s="475" t="s">
        <v>151</v>
      </c>
      <c r="Q24" s="476"/>
      <c r="R24" s="476"/>
      <c r="S24" s="476"/>
      <c r="T24" s="477"/>
      <c r="U24" s="52"/>
      <c r="V24" s="52"/>
    </row>
    <row r="25" spans="1:25" ht="12.95" customHeight="1" x14ac:dyDescent="0.25">
      <c r="A25" s="142"/>
      <c r="B25" s="156"/>
      <c r="C25" s="156" t="s">
        <v>127</v>
      </c>
      <c r="D25" s="156"/>
      <c r="E25" s="156"/>
      <c r="F25" s="156"/>
      <c r="G25" s="156"/>
      <c r="H25" s="156"/>
      <c r="I25" s="156"/>
      <c r="J25" s="156"/>
      <c r="K25" s="156"/>
      <c r="L25" s="156"/>
      <c r="M25" s="142"/>
      <c r="N25" s="52"/>
      <c r="O25" s="52"/>
      <c r="P25" s="478"/>
      <c r="Q25" s="479"/>
      <c r="R25" s="479"/>
      <c r="S25" s="479"/>
      <c r="T25" s="480"/>
      <c r="U25" s="52"/>
      <c r="V25" s="52"/>
      <c r="Y25" s="144">
        <f>SUM(K29:K39)/12</f>
        <v>3.75</v>
      </c>
    </row>
    <row r="26" spans="1:25" ht="9" customHeight="1" thickBot="1" x14ac:dyDescent="0.3">
      <c r="A26" s="142"/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42"/>
      <c r="N26" s="52"/>
      <c r="O26" s="52"/>
      <c r="P26" s="481"/>
      <c r="Q26" s="482"/>
      <c r="R26" s="482"/>
      <c r="S26" s="482"/>
      <c r="T26" s="483"/>
      <c r="U26" s="52"/>
      <c r="V26" s="52"/>
    </row>
    <row r="27" spans="1:25" ht="22.5" customHeight="1" x14ac:dyDescent="0.25">
      <c r="A27" s="142"/>
      <c r="B27" s="156"/>
      <c r="C27" s="419" t="s">
        <v>160</v>
      </c>
      <c r="D27" s="420"/>
      <c r="E27" s="420"/>
      <c r="F27" s="420"/>
      <c r="G27" s="420"/>
      <c r="H27" s="420"/>
      <c r="I27" s="420"/>
      <c r="J27" s="420"/>
      <c r="K27" s="471" t="s">
        <v>114</v>
      </c>
      <c r="L27" s="473" t="s">
        <v>115</v>
      </c>
      <c r="M27" s="142"/>
      <c r="N27" s="52"/>
      <c r="O27" s="52"/>
      <c r="P27" s="52"/>
      <c r="Q27" s="52"/>
      <c r="R27" s="52"/>
      <c r="S27" s="52"/>
      <c r="T27" s="52"/>
      <c r="U27" s="52"/>
      <c r="V27" s="52"/>
    </row>
    <row r="28" spans="1:25" ht="12" customHeight="1" thickBot="1" x14ac:dyDescent="0.3">
      <c r="A28" s="142"/>
      <c r="B28" s="156"/>
      <c r="C28" s="421"/>
      <c r="D28" s="422"/>
      <c r="E28" s="422"/>
      <c r="F28" s="422"/>
      <c r="G28" s="422"/>
      <c r="H28" s="422"/>
      <c r="I28" s="422"/>
      <c r="J28" s="422"/>
      <c r="K28" s="472"/>
      <c r="L28" s="474"/>
      <c r="M28" s="142"/>
      <c r="N28" s="52"/>
      <c r="O28" s="52"/>
      <c r="P28" s="52"/>
      <c r="Q28" s="52"/>
      <c r="R28" s="52"/>
      <c r="S28" s="52"/>
      <c r="T28" s="52"/>
      <c r="U28" s="52"/>
      <c r="V28" s="52"/>
    </row>
    <row r="29" spans="1:25" ht="15" customHeight="1" x14ac:dyDescent="0.25">
      <c r="A29" s="142"/>
      <c r="B29" s="156"/>
      <c r="C29" s="270" t="s">
        <v>161</v>
      </c>
      <c r="D29" s="271" t="str">
        <f>IF('I NILAI RAPOR'!C8="","", 'I NILAI RAPOR'!C8)</f>
        <v>KELOMPOK A</v>
      </c>
      <c r="E29" s="271"/>
      <c r="F29" s="271"/>
      <c r="G29" s="271"/>
      <c r="H29" s="271"/>
      <c r="I29" s="271"/>
      <c r="J29" s="271"/>
      <c r="K29" s="272"/>
      <c r="L29" s="273"/>
      <c r="M29" s="142"/>
      <c r="N29" s="52"/>
      <c r="O29" s="52"/>
      <c r="P29" s="52"/>
      <c r="Q29" s="52"/>
      <c r="R29" s="52"/>
      <c r="S29" s="52"/>
      <c r="T29" s="52"/>
      <c r="U29" s="52"/>
      <c r="V29" s="52"/>
    </row>
    <row r="30" spans="1:25" ht="12.95" customHeight="1" x14ac:dyDescent="0.25">
      <c r="A30" s="142"/>
      <c r="B30" s="156"/>
      <c r="C30" s="161"/>
      <c r="D30" s="193" t="str">
        <f>IF('I NILAI RAPOR'!C10="","", 'I NILAI RAPOR'!C10)</f>
        <v>1.  Pendidikan Agama Islam</v>
      </c>
      <c r="E30" s="193"/>
      <c r="F30" s="193"/>
      <c r="G30" s="193"/>
      <c r="H30" s="193"/>
      <c r="I30" s="193"/>
      <c r="J30" s="194"/>
      <c r="K30" s="162">
        <f>VLOOKUP(cari,DATALEGER,15)</f>
        <v>1</v>
      </c>
      <c r="L30" s="162">
        <f>VLOOKUP(cari,DATALEGER,33)</f>
        <v>80</v>
      </c>
      <c r="M30" s="142"/>
      <c r="N30" s="195"/>
      <c r="O30" s="52"/>
      <c r="P30" s="52"/>
      <c r="Q30" s="52"/>
      <c r="R30" s="52"/>
      <c r="S30" s="52"/>
      <c r="T30" s="52"/>
      <c r="U30" s="52"/>
      <c r="V30" s="52"/>
    </row>
    <row r="31" spans="1:25" ht="12.95" customHeight="1" thickBot="1" x14ac:dyDescent="0.3">
      <c r="A31" s="142"/>
      <c r="B31" s="156"/>
      <c r="C31" s="161"/>
      <c r="D31" s="193" t="str">
        <f>IF('I NILAI RAPOR'!C11="","", 'I NILAI RAPOR'!C11)</f>
        <v>2. Pendidikan Kewarganegaraan</v>
      </c>
      <c r="E31" s="193"/>
      <c r="F31" s="193"/>
      <c r="G31" s="193"/>
      <c r="H31" s="193"/>
      <c r="I31" s="193"/>
      <c r="J31" s="194"/>
      <c r="K31" s="162">
        <f>VLOOKUP(cari,DATALEGER,16)</f>
        <v>2</v>
      </c>
      <c r="L31" s="162">
        <f>VLOOKUP(cari,DATALEGER,34)</f>
        <v>80</v>
      </c>
      <c r="M31" s="142"/>
      <c r="N31" s="195"/>
      <c r="O31" s="52"/>
      <c r="P31" s="52"/>
      <c r="Q31" s="52"/>
      <c r="R31" s="52"/>
      <c r="S31" s="52"/>
      <c r="T31" s="52"/>
      <c r="U31" s="52"/>
      <c r="V31" s="52"/>
    </row>
    <row r="32" spans="1:25" ht="12.95" customHeight="1" x14ac:dyDescent="0.25">
      <c r="A32" s="142"/>
      <c r="B32" s="156"/>
      <c r="C32" s="161"/>
      <c r="D32" s="193" t="str">
        <f>IF('I NILAI RAPOR'!C12="","", 'I NILAI RAPOR'!C12)</f>
        <v>3.  Bahasa Indonesia</v>
      </c>
      <c r="E32" s="193"/>
      <c r="F32" s="193"/>
      <c r="G32" s="193"/>
      <c r="H32" s="193"/>
      <c r="I32" s="193"/>
      <c r="J32" s="194"/>
      <c r="K32" s="162">
        <f>VLOOKUP(cari,DATALEGER,17)</f>
        <v>3</v>
      </c>
      <c r="L32" s="162">
        <f>VLOOKUP(cari,DATALEGER,35)</f>
        <v>80</v>
      </c>
      <c r="M32" s="142"/>
      <c r="N32" s="195"/>
      <c r="O32" s="52"/>
      <c r="P32" s="432" t="s">
        <v>152</v>
      </c>
      <c r="Q32" s="433"/>
      <c r="R32" s="433"/>
      <c r="S32" s="433"/>
      <c r="T32" s="434"/>
      <c r="U32" s="52"/>
      <c r="V32" s="52"/>
    </row>
    <row r="33" spans="1:22" ht="12.95" customHeight="1" x14ac:dyDescent="0.25">
      <c r="A33" s="142"/>
      <c r="B33" s="156"/>
      <c r="C33" s="161"/>
      <c r="D33" s="193" t="str">
        <f>IF('I NILAI RAPOR'!C13="","", 'I NILAI RAPOR'!C13)</f>
        <v>4.  Matematika</v>
      </c>
      <c r="E33" s="193"/>
      <c r="F33" s="193"/>
      <c r="G33" s="193"/>
      <c r="H33" s="193"/>
      <c r="I33" s="193"/>
      <c r="J33" s="194"/>
      <c r="K33" s="162">
        <f>VLOOKUP(cari,DATALEGER,18)</f>
        <v>4</v>
      </c>
      <c r="L33" s="162">
        <f>VLOOKUP(cari,DATALEGER,36)</f>
        <v>80</v>
      </c>
      <c r="M33" s="142"/>
      <c r="N33" s="195"/>
      <c r="O33" s="52"/>
      <c r="P33" s="426" t="s">
        <v>153</v>
      </c>
      <c r="Q33" s="427"/>
      <c r="R33" s="427"/>
      <c r="S33" s="427"/>
      <c r="T33" s="428"/>
      <c r="U33" s="52"/>
      <c r="V33" s="52"/>
    </row>
    <row r="34" spans="1:22" ht="12.95" customHeight="1" x14ac:dyDescent="0.25">
      <c r="A34" s="142"/>
      <c r="B34" s="156"/>
      <c r="C34" s="161"/>
      <c r="D34" s="193" t="str">
        <f>IF('I NILAI RAPOR'!C14="","", 'I NILAI RAPOR'!C14)</f>
        <v>5.  Bahasa Inggris</v>
      </c>
      <c r="E34" s="193"/>
      <c r="F34" s="193"/>
      <c r="G34" s="193"/>
      <c r="H34" s="193"/>
      <c r="I34" s="193"/>
      <c r="J34" s="194"/>
      <c r="K34" s="162">
        <f>VLOOKUP(cari,DATALEGER,19)</f>
        <v>5</v>
      </c>
      <c r="L34" s="162">
        <f>VLOOKUP(cari,DATALEGER,37)</f>
        <v>80</v>
      </c>
      <c r="M34" s="142"/>
      <c r="N34" s="195"/>
      <c r="O34" s="52"/>
      <c r="P34" s="426"/>
      <c r="Q34" s="427"/>
      <c r="R34" s="427"/>
      <c r="S34" s="427"/>
      <c r="T34" s="428"/>
      <c r="U34" s="52"/>
      <c r="V34" s="52"/>
    </row>
    <row r="35" spans="1:22" ht="12.95" customHeight="1" thickBot="1" x14ac:dyDescent="0.3">
      <c r="A35" s="142"/>
      <c r="B35" s="156"/>
      <c r="C35" s="161"/>
      <c r="D35" s="193" t="str">
        <f>IF('I NILAI RAPOR'!C15="","", 'I NILAI RAPOR'!C15)</f>
        <v>6.  Sejarah Indonesia</v>
      </c>
      <c r="E35" s="193"/>
      <c r="F35" s="193"/>
      <c r="G35" s="193"/>
      <c r="H35" s="193"/>
      <c r="I35" s="193"/>
      <c r="J35" s="194"/>
      <c r="K35" s="162">
        <f>VLOOKUP(cari,DATALEGER,20)</f>
        <v>6</v>
      </c>
      <c r="L35" s="162">
        <f>VLOOKUP(cari,DATALEGER,38)</f>
        <v>80</v>
      </c>
      <c r="M35" s="142"/>
      <c r="N35" s="195"/>
      <c r="O35" s="52"/>
      <c r="P35" s="429"/>
      <c r="Q35" s="430"/>
      <c r="R35" s="430"/>
      <c r="S35" s="430"/>
      <c r="T35" s="431"/>
      <c r="U35" s="52"/>
      <c r="V35" s="52"/>
    </row>
    <row r="36" spans="1:22" ht="15" customHeight="1" x14ac:dyDescent="0.25">
      <c r="A36" s="142"/>
      <c r="B36" s="156"/>
      <c r="C36" s="274" t="s">
        <v>150</v>
      </c>
      <c r="D36" s="275" t="str">
        <f>IF('I NILAI RAPOR'!C16="","",'I NILAI RAPOR'!C16)</f>
        <v>KELOMPOK B</v>
      </c>
      <c r="E36" s="276"/>
      <c r="F36" s="276"/>
      <c r="G36" s="276"/>
      <c r="H36" s="276"/>
      <c r="I36" s="276"/>
      <c r="J36" s="276"/>
      <c r="K36" s="276"/>
      <c r="L36" s="277"/>
      <c r="M36" s="142"/>
      <c r="N36" s="195"/>
      <c r="O36" s="52"/>
      <c r="P36" s="52"/>
      <c r="Q36" s="52"/>
      <c r="R36" s="52"/>
      <c r="S36" s="52"/>
      <c r="T36" s="52"/>
      <c r="U36" s="52"/>
      <c r="V36" s="52"/>
    </row>
    <row r="37" spans="1:22" ht="12.95" customHeight="1" x14ac:dyDescent="0.25">
      <c r="A37" s="142"/>
      <c r="B37" s="156"/>
      <c r="C37" s="161"/>
      <c r="D37" s="193" t="str">
        <f>IF('I NILAI RAPOR'!C17="","", 'I NILAI RAPOR'!C17)</f>
        <v>1.  Seni Budaya</v>
      </c>
      <c r="E37" s="193"/>
      <c r="F37" s="193"/>
      <c r="G37" s="193"/>
      <c r="H37" s="193"/>
      <c r="I37" s="193"/>
      <c r="J37" s="194"/>
      <c r="K37" s="162">
        <f>VLOOKUP(cari,DATALEGER,21)</f>
        <v>7</v>
      </c>
      <c r="L37" s="162">
        <f>VLOOKUP(cari,DATALEGER,39)</f>
        <v>80</v>
      </c>
      <c r="M37" s="142"/>
      <c r="N37" s="195"/>
      <c r="O37" s="52"/>
      <c r="P37" s="52"/>
      <c r="Q37" s="52"/>
      <c r="R37" s="52"/>
      <c r="S37" s="52"/>
      <c r="T37" s="52"/>
      <c r="U37" s="52"/>
      <c r="V37" s="52"/>
    </row>
    <row r="38" spans="1:22" ht="12.95" customHeight="1" x14ac:dyDescent="0.25">
      <c r="A38" s="142"/>
      <c r="B38" s="156"/>
      <c r="C38" s="161"/>
      <c r="D38" s="193" t="str">
        <f>IF('I NILAI RAPOR'!C18="","", 'I NILAI RAPOR'!C18)</f>
        <v>2.  Pend. Jasmani Olahraga dan Kesehatan</v>
      </c>
      <c r="E38" s="193"/>
      <c r="F38" s="193"/>
      <c r="G38" s="193"/>
      <c r="H38" s="193"/>
      <c r="I38" s="193"/>
      <c r="J38" s="194"/>
      <c r="K38" s="162">
        <f>VLOOKUP(cari,DATALEGER,22)</f>
        <v>8</v>
      </c>
      <c r="L38" s="162">
        <f>VLOOKUP(cari,DATALEGER,40)</f>
        <v>80</v>
      </c>
      <c r="M38" s="142"/>
      <c r="N38" s="195"/>
      <c r="O38" s="52"/>
      <c r="P38" s="52"/>
      <c r="Q38" s="52"/>
      <c r="R38" s="52"/>
      <c r="S38" s="52"/>
      <c r="T38" s="52"/>
      <c r="U38" s="52"/>
      <c r="V38" s="52"/>
    </row>
    <row r="39" spans="1:22" ht="12.95" customHeight="1" x14ac:dyDescent="0.25">
      <c r="A39" s="142"/>
      <c r="B39" s="156"/>
      <c r="C39" s="161"/>
      <c r="D39" s="193" t="str">
        <f>IF('I NILAI RAPOR'!C19="","", 'I NILAI RAPOR'!C19)</f>
        <v>3.  Prakarya dan Kewirausahaan</v>
      </c>
      <c r="E39" s="193"/>
      <c r="F39" s="193"/>
      <c r="G39" s="193"/>
      <c r="H39" s="193"/>
      <c r="I39" s="193"/>
      <c r="J39" s="194"/>
      <c r="K39" s="162">
        <f>VLOOKUP(cari,DATALEGER,23)</f>
        <v>9</v>
      </c>
      <c r="L39" s="162">
        <f>VLOOKUP(cari,DATALEGER,41)</f>
        <v>80</v>
      </c>
      <c r="M39" s="142"/>
      <c r="N39" s="195"/>
      <c r="O39" s="52"/>
      <c r="P39" s="52"/>
      <c r="Q39" s="52"/>
      <c r="R39" s="52"/>
      <c r="S39" s="52"/>
      <c r="T39" s="52"/>
      <c r="U39" s="52"/>
      <c r="V39" s="52"/>
    </row>
    <row r="40" spans="1:22" ht="15" customHeight="1" x14ac:dyDescent="0.25">
      <c r="A40" s="142"/>
      <c r="B40" s="156"/>
      <c r="C40" s="161"/>
      <c r="D40" s="506" t="str">
        <f>IF('I NILAI RAPOR'!C20="","", 'I NILAI RAPOR'!C20)</f>
        <v>Muatan Lokal</v>
      </c>
      <c r="E40" s="506"/>
      <c r="F40" s="506"/>
      <c r="G40" s="506"/>
      <c r="H40" s="506"/>
      <c r="I40" s="506"/>
      <c r="J40" s="506"/>
      <c r="K40" s="506"/>
      <c r="L40" s="507"/>
      <c r="M40" s="142"/>
      <c r="N40" s="52"/>
      <c r="O40" s="52"/>
      <c r="P40" s="52"/>
      <c r="Q40" s="52" t="s">
        <v>166</v>
      </c>
      <c r="R40" s="52"/>
      <c r="S40" s="52"/>
      <c r="T40" s="52"/>
      <c r="U40" s="52"/>
      <c r="V40" s="52"/>
    </row>
    <row r="41" spans="1:22" ht="12.95" customHeight="1" x14ac:dyDescent="0.25">
      <c r="A41" s="142"/>
      <c r="B41" s="156"/>
      <c r="C41" s="161"/>
      <c r="D41" s="193" t="str">
        <f>IF('I NILAI RAPOR'!C21="","", 'I NILAI RAPOR'!C21)</f>
        <v/>
      </c>
      <c r="E41" s="193"/>
      <c r="F41" s="193"/>
      <c r="G41" s="193"/>
      <c r="H41" s="193"/>
      <c r="I41" s="193"/>
      <c r="J41" s="194"/>
      <c r="K41" s="162">
        <f>VLOOKUP(cari,DATALEGER,24)</f>
        <v>10</v>
      </c>
      <c r="L41" s="162" t="str">
        <f>VLOOKUP(cari,DATALEGER,42)</f>
        <v/>
      </c>
      <c r="M41" s="142"/>
      <c r="N41" s="52"/>
      <c r="O41" s="52"/>
      <c r="P41" s="52"/>
      <c r="Q41" s="52"/>
      <c r="R41" s="52"/>
      <c r="S41" s="52"/>
      <c r="T41" s="52"/>
      <c r="U41" s="52"/>
      <c r="V41" s="52"/>
    </row>
    <row r="42" spans="1:22" ht="12.95" customHeight="1" x14ac:dyDescent="0.25">
      <c r="A42" s="142"/>
      <c r="B42" s="156"/>
      <c r="C42" s="161"/>
      <c r="D42" s="193" t="str">
        <f>IF('I NILAI RAPOR'!C22="","", 'I NILAI RAPOR'!C22)</f>
        <v/>
      </c>
      <c r="E42" s="193"/>
      <c r="F42" s="193"/>
      <c r="G42" s="193"/>
      <c r="H42" s="193"/>
      <c r="I42" s="193"/>
      <c r="J42" s="194"/>
      <c r="K42" s="162">
        <f>VLOOKUP(cari,DATALEGER,25)</f>
        <v>11</v>
      </c>
      <c r="L42" s="162" t="str">
        <f>VLOOKUP(cari,DATALEGER,43)</f>
        <v/>
      </c>
      <c r="M42" s="142"/>
      <c r="N42" s="52"/>
      <c r="O42" s="52"/>
      <c r="P42" s="52"/>
      <c r="Q42" s="52"/>
      <c r="R42" s="52"/>
      <c r="S42" s="52"/>
      <c r="T42" s="52"/>
      <c r="U42" s="52"/>
      <c r="V42" s="52"/>
    </row>
    <row r="43" spans="1:22" ht="15" customHeight="1" x14ac:dyDescent="0.25">
      <c r="A43" s="142"/>
      <c r="B43" s="156"/>
      <c r="C43" s="278" t="s">
        <v>149</v>
      </c>
      <c r="D43" s="508" t="str">
        <f>IF('I NILAI RAPOR'!J8="","",'I NILAI RAPOR'!J8)</f>
        <v>KELOMPOK C (Peminatan)</v>
      </c>
      <c r="E43" s="508"/>
      <c r="F43" s="508"/>
      <c r="G43" s="508"/>
      <c r="H43" s="508"/>
      <c r="I43" s="508"/>
      <c r="J43" s="508"/>
      <c r="K43" s="508"/>
      <c r="L43" s="509"/>
      <c r="M43" s="200"/>
      <c r="N43" s="52"/>
      <c r="O43" s="52"/>
      <c r="P43" s="52"/>
      <c r="Q43" s="52"/>
      <c r="R43" s="52"/>
      <c r="S43" s="52"/>
      <c r="T43" s="52"/>
      <c r="U43" s="52"/>
      <c r="V43" s="52"/>
    </row>
    <row r="44" spans="1:22" ht="12.95" customHeight="1" x14ac:dyDescent="0.25">
      <c r="A44" s="142"/>
      <c r="B44" s="156"/>
      <c r="C44" s="161"/>
      <c r="D44" s="435" t="str">
        <f>IF('I NILAI RAPOR'!J9="","", 'I NILAI RAPOR'!J9)</f>
        <v xml:space="preserve">1. Matematika </v>
      </c>
      <c r="E44" s="435"/>
      <c r="F44" s="435"/>
      <c r="G44" s="435"/>
      <c r="H44" s="435"/>
      <c r="I44" s="435"/>
      <c r="J44" s="436"/>
      <c r="K44" s="162">
        <f>VLOOKUP(cari,DATALEGER,26)</f>
        <v>12</v>
      </c>
      <c r="L44" s="162">
        <f>VLOOKUP(cari,DATALEGER,44)</f>
        <v>80</v>
      </c>
      <c r="M44" s="142"/>
      <c r="N44" s="52"/>
      <c r="O44" s="52"/>
      <c r="P44" s="52"/>
      <c r="Q44" s="52"/>
      <c r="R44" s="52"/>
      <c r="S44" s="52"/>
      <c r="T44" s="52"/>
      <c r="U44" s="52"/>
      <c r="V44" s="52"/>
    </row>
    <row r="45" spans="1:22" ht="12.95" customHeight="1" x14ac:dyDescent="0.25">
      <c r="A45" s="142"/>
      <c r="B45" s="156"/>
      <c r="C45" s="161"/>
      <c r="D45" s="435" t="str">
        <f>IF('I NILAI RAPOR'!J10="","", 'I NILAI RAPOR'!J10)</f>
        <v>2.  Fisika</v>
      </c>
      <c r="E45" s="435"/>
      <c r="F45" s="435"/>
      <c r="G45" s="435"/>
      <c r="H45" s="435"/>
      <c r="I45" s="435"/>
      <c r="J45" s="436"/>
      <c r="K45" s="162">
        <f>VLOOKUP(cari,DATALEGER,27)</f>
        <v>13</v>
      </c>
      <c r="L45" s="162">
        <f>VLOOKUP(cari,DATALEGER,45)</f>
        <v>80</v>
      </c>
      <c r="M45" s="142"/>
      <c r="N45" s="52"/>
      <c r="O45" s="52"/>
      <c r="P45" s="52"/>
      <c r="Q45" s="52"/>
      <c r="R45" s="52"/>
      <c r="S45" s="52"/>
      <c r="T45" s="52"/>
      <c r="U45" s="52"/>
      <c r="V45" s="52"/>
    </row>
    <row r="46" spans="1:22" ht="12.95" customHeight="1" x14ac:dyDescent="0.25">
      <c r="A46" s="142"/>
      <c r="B46" s="156"/>
      <c r="C46" s="161"/>
      <c r="D46" s="435" t="str">
        <f>IF('I NILAI RAPOR'!J11="","", 'I NILAI RAPOR'!J11)</f>
        <v>3.  Kimia</v>
      </c>
      <c r="E46" s="435"/>
      <c r="F46" s="435"/>
      <c r="G46" s="435"/>
      <c r="H46" s="435"/>
      <c r="I46" s="435"/>
      <c r="J46" s="436"/>
      <c r="K46" s="162">
        <f>VLOOKUP(cari,DATALEGER,28)</f>
        <v>14</v>
      </c>
      <c r="L46" s="162">
        <f>VLOOKUP(cari,DATALEGER,46)</f>
        <v>80</v>
      </c>
      <c r="M46" s="142"/>
      <c r="N46" s="143"/>
      <c r="O46" s="52"/>
      <c r="P46" s="52"/>
      <c r="Q46" s="52"/>
      <c r="R46" s="52"/>
      <c r="S46" s="52"/>
      <c r="T46" s="52"/>
      <c r="U46" s="52"/>
      <c r="V46" s="52"/>
    </row>
    <row r="47" spans="1:22" ht="12.95" customHeight="1" x14ac:dyDescent="0.25">
      <c r="A47" s="142"/>
      <c r="B47" s="156"/>
      <c r="C47" s="161"/>
      <c r="D47" s="435" t="str">
        <f>IF('I NILAI RAPOR'!J12="","", 'I NILAI RAPOR'!J12)</f>
        <v>4.  Biologi</v>
      </c>
      <c r="E47" s="435"/>
      <c r="F47" s="435"/>
      <c r="G47" s="435"/>
      <c r="H47" s="435"/>
      <c r="I47" s="435"/>
      <c r="J47" s="436"/>
      <c r="K47" s="162">
        <f>VLOOKUP(cari,DATALEGER,29)</f>
        <v>15</v>
      </c>
      <c r="L47" s="162">
        <f>VLOOKUP(cari,DATALEGER,47)</f>
        <v>80</v>
      </c>
      <c r="M47" s="142"/>
      <c r="N47" s="52"/>
      <c r="O47" s="52"/>
      <c r="P47" s="52"/>
      <c r="Q47" s="52"/>
      <c r="R47" s="52"/>
      <c r="S47" s="52"/>
      <c r="T47" s="52"/>
      <c r="U47" s="52"/>
      <c r="V47" s="52"/>
    </row>
    <row r="48" spans="1:22" ht="12.95" customHeight="1" x14ac:dyDescent="0.25">
      <c r="A48" s="142"/>
      <c r="B48" s="156"/>
      <c r="C48" s="199"/>
      <c r="D48" s="508" t="str">
        <f>IF('I NILAI RAPOR'!J13="","", 'I NILAI RAPOR'!J13)</f>
        <v>Lintas Minat/Pendalama Minat</v>
      </c>
      <c r="E48" s="508"/>
      <c r="F48" s="508"/>
      <c r="G48" s="508"/>
      <c r="H48" s="508"/>
      <c r="I48" s="508"/>
      <c r="J48" s="508"/>
      <c r="K48" s="508"/>
      <c r="L48" s="509"/>
      <c r="M48" s="142"/>
      <c r="N48" s="143"/>
      <c r="O48" s="52"/>
      <c r="P48" s="52"/>
      <c r="Q48" s="52"/>
      <c r="R48" s="52"/>
      <c r="S48" s="52"/>
      <c r="T48" s="52"/>
      <c r="U48" s="52"/>
      <c r="V48" s="52"/>
    </row>
    <row r="49" spans="1:22" ht="12.95" customHeight="1" x14ac:dyDescent="0.25">
      <c r="A49" s="142"/>
      <c r="B49" s="156"/>
      <c r="C49" s="161"/>
      <c r="D49" s="196" t="str">
        <f>IF('I NILAI RAPOR'!J14="","", 'I NILAI RAPOR'!J14)</f>
        <v/>
      </c>
      <c r="E49" s="196"/>
      <c r="F49" s="196"/>
      <c r="G49" s="196"/>
      <c r="H49" s="196"/>
      <c r="I49" s="196"/>
      <c r="J49" s="197"/>
      <c r="K49" s="162">
        <f>VLOOKUP(cari,DATALEGER,30)</f>
        <v>16</v>
      </c>
      <c r="L49" s="162" t="str">
        <f>VLOOKUP(cari,DATALEGER,48)</f>
        <v/>
      </c>
      <c r="M49" s="142"/>
      <c r="N49" s="52"/>
      <c r="O49" s="52"/>
      <c r="P49" s="52"/>
      <c r="Q49" s="52"/>
      <c r="R49" s="52"/>
      <c r="S49" s="52"/>
      <c r="T49" s="52"/>
      <c r="U49" s="52"/>
      <c r="V49" s="52"/>
    </row>
    <row r="50" spans="1:22" ht="12.95" customHeight="1" thickBot="1" x14ac:dyDescent="0.3">
      <c r="A50" s="142"/>
      <c r="B50" s="156"/>
      <c r="C50" s="163"/>
      <c r="D50" s="279" t="str">
        <f>IF('I NILAI RAPOR'!J15="","", 'I NILAI RAPOR'!J15)</f>
        <v/>
      </c>
      <c r="E50" s="279"/>
      <c r="F50" s="279"/>
      <c r="G50" s="279"/>
      <c r="H50" s="279"/>
      <c r="I50" s="279"/>
      <c r="J50" s="280"/>
      <c r="K50" s="281">
        <f>VLOOKUP(cari,DATALEGER,31)</f>
        <v>17</v>
      </c>
      <c r="L50" s="281" t="str">
        <f>VLOOKUP(cari,DATALEGER,49)</f>
        <v/>
      </c>
      <c r="M50" s="142"/>
      <c r="N50" s="52"/>
      <c r="O50" s="52"/>
      <c r="P50" s="52"/>
      <c r="Q50" s="52"/>
      <c r="R50" s="52"/>
      <c r="S50" s="52"/>
      <c r="T50" s="52"/>
      <c r="U50" s="52"/>
      <c r="V50" s="52"/>
    </row>
    <row r="51" spans="1:22" ht="15" customHeight="1" thickBot="1" x14ac:dyDescent="0.3">
      <c r="A51" s="142"/>
      <c r="B51" s="156"/>
      <c r="C51" s="515" t="s">
        <v>56</v>
      </c>
      <c r="D51" s="516"/>
      <c r="E51" s="516"/>
      <c r="F51" s="516"/>
      <c r="G51" s="516"/>
      <c r="H51" s="516"/>
      <c r="I51" s="516"/>
      <c r="J51" s="517"/>
      <c r="K51" s="164">
        <f>IFERROR(AVERAGE(K30:K35,K37:K39,K41:K42,K44:K47,K49:K50),"  ")</f>
        <v>9</v>
      </c>
      <c r="L51" s="164">
        <f>IFERROR(AVERAGE(L30:L35,L37:L39,L41:L42,L44:L47,L49:L50),"  ")</f>
        <v>80</v>
      </c>
      <c r="M51" s="142"/>
      <c r="N51" s="52"/>
      <c r="O51" s="143"/>
      <c r="P51" s="52"/>
      <c r="Q51" s="52"/>
      <c r="R51" s="52"/>
      <c r="S51" s="52"/>
      <c r="T51" s="52"/>
      <c r="U51" s="52"/>
      <c r="V51" s="52"/>
    </row>
    <row r="52" spans="1:22" ht="7.5" customHeight="1" thickBot="1" x14ac:dyDescent="0.3">
      <c r="A52" s="142"/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92"/>
      <c r="N52" s="52"/>
      <c r="O52" s="52"/>
      <c r="P52" s="52"/>
      <c r="Q52" s="52"/>
      <c r="R52" s="52"/>
      <c r="S52" s="52"/>
      <c r="T52" s="52"/>
      <c r="U52" s="52"/>
      <c r="V52" s="52"/>
    </row>
    <row r="53" spans="1:22" ht="9" customHeight="1" x14ac:dyDescent="0.25">
      <c r="A53" s="142"/>
      <c r="B53" s="156"/>
      <c r="C53" s="490" t="s">
        <v>125</v>
      </c>
      <c r="D53" s="490"/>
      <c r="E53" s="490"/>
      <c r="F53" s="490"/>
      <c r="G53" s="490"/>
      <c r="H53" s="490"/>
      <c r="I53" s="501" t="s">
        <v>116</v>
      </c>
      <c r="J53" s="419" t="s">
        <v>117</v>
      </c>
      <c r="K53" s="420"/>
      <c r="L53" s="513"/>
      <c r="M53" s="142"/>
      <c r="N53" s="52"/>
      <c r="O53" s="143"/>
      <c r="P53" s="52"/>
      <c r="Q53" s="52"/>
      <c r="R53" s="52"/>
      <c r="S53" s="52"/>
      <c r="T53" s="52"/>
      <c r="U53" s="52"/>
      <c r="V53" s="52"/>
    </row>
    <row r="54" spans="1:22" ht="9.75" customHeight="1" thickBot="1" x14ac:dyDescent="0.3">
      <c r="A54" s="142"/>
      <c r="B54" s="156"/>
      <c r="C54" s="491"/>
      <c r="D54" s="491"/>
      <c r="E54" s="491"/>
      <c r="F54" s="491"/>
      <c r="G54" s="491"/>
      <c r="H54" s="491"/>
      <c r="I54" s="502"/>
      <c r="J54" s="421"/>
      <c r="K54" s="422"/>
      <c r="L54" s="514"/>
      <c r="M54" s="142"/>
      <c r="N54" s="52"/>
      <c r="O54" s="52"/>
      <c r="P54" s="52"/>
      <c r="Q54" s="52"/>
      <c r="R54" s="52"/>
      <c r="S54" s="52"/>
      <c r="T54" s="52"/>
      <c r="U54" s="52"/>
      <c r="V54" s="52"/>
    </row>
    <row r="55" spans="1:22" ht="12.95" customHeight="1" x14ac:dyDescent="0.25">
      <c r="A55" s="142"/>
      <c r="B55" s="156"/>
      <c r="C55" s="492" t="s">
        <v>118</v>
      </c>
      <c r="D55" s="493"/>
      <c r="E55" s="493"/>
      <c r="F55" s="493"/>
      <c r="G55" s="493"/>
      <c r="H55" s="494"/>
      <c r="I55" s="165">
        <f>IF(VLOOKUP(cari,DATAUN,5)="","",VLOOKUP(cari,DATAUN,5))</f>
        <v>80</v>
      </c>
      <c r="J55" s="503" t="str">
        <f>VLOOKUP(cari,DATAUN,10)</f>
        <v>Baik</v>
      </c>
      <c r="K55" s="504"/>
      <c r="L55" s="505"/>
      <c r="M55" s="142"/>
      <c r="N55" s="143"/>
      <c r="O55" s="52"/>
      <c r="P55" s="52"/>
      <c r="Q55" s="52"/>
      <c r="R55" s="52"/>
      <c r="S55" s="52"/>
      <c r="T55" s="52"/>
      <c r="U55" s="52"/>
      <c r="V55" s="52"/>
    </row>
    <row r="56" spans="1:22" ht="12.95" customHeight="1" x14ac:dyDescent="0.25">
      <c r="A56" s="142"/>
      <c r="B56" s="156"/>
      <c r="C56" s="495" t="s">
        <v>119</v>
      </c>
      <c r="D56" s="496"/>
      <c r="E56" s="496"/>
      <c r="F56" s="496"/>
      <c r="G56" s="496"/>
      <c r="H56" s="497"/>
      <c r="I56" s="165">
        <f>IF(VLOOKUP(cari,DATAUN,6)="","",VLOOKUP(cari,DATAUN,6))</f>
        <v>80</v>
      </c>
      <c r="J56" s="503" t="str">
        <f>VLOOKUP(cari,DATAUN,11)</f>
        <v>Baik</v>
      </c>
      <c r="K56" s="504"/>
      <c r="L56" s="505"/>
      <c r="M56" s="142"/>
      <c r="N56" s="52"/>
      <c r="O56" s="52"/>
      <c r="P56" s="52"/>
      <c r="Q56" s="52"/>
      <c r="R56" s="52"/>
      <c r="S56" s="52"/>
      <c r="T56" s="52"/>
      <c r="U56" s="52"/>
      <c r="V56" s="52"/>
    </row>
    <row r="57" spans="1:22" ht="12.95" customHeight="1" x14ac:dyDescent="0.25">
      <c r="A57" s="142"/>
      <c r="B57" s="156"/>
      <c r="C57" s="495" t="s">
        <v>120</v>
      </c>
      <c r="D57" s="496"/>
      <c r="E57" s="496"/>
      <c r="F57" s="496"/>
      <c r="G57" s="496"/>
      <c r="H57" s="497"/>
      <c r="I57" s="165">
        <f>IF(VLOOKUP(cari,DATAUN,7)="","",VLOOKUP(cari,DATAUN,7))</f>
        <v>80</v>
      </c>
      <c r="J57" s="503" t="str">
        <f>VLOOKUP(cari,DATAUN,12)</f>
        <v>Baik</v>
      </c>
      <c r="K57" s="504"/>
      <c r="L57" s="505"/>
      <c r="M57" s="142"/>
      <c r="N57" s="52"/>
      <c r="O57" s="52"/>
      <c r="P57" s="52"/>
      <c r="Q57" s="52"/>
      <c r="R57" s="52"/>
      <c r="S57" s="52"/>
      <c r="T57" s="52"/>
      <c r="U57" s="52"/>
      <c r="V57" s="52"/>
    </row>
    <row r="58" spans="1:22" ht="12.95" customHeight="1" x14ac:dyDescent="0.25">
      <c r="A58" s="142"/>
      <c r="B58" s="156"/>
      <c r="C58" s="498" t="s">
        <v>121</v>
      </c>
      <c r="D58" s="499"/>
      <c r="E58" s="499"/>
      <c r="F58" s="499"/>
      <c r="G58" s="499"/>
      <c r="H58" s="499"/>
      <c r="I58" s="499"/>
      <c r="J58" s="499"/>
      <c r="K58" s="499"/>
      <c r="L58" s="500"/>
      <c r="M58" s="142"/>
      <c r="N58" s="52"/>
      <c r="O58" s="52"/>
      <c r="P58" s="52"/>
      <c r="Q58" s="52"/>
      <c r="R58" s="52"/>
      <c r="S58" s="52"/>
      <c r="T58" s="52"/>
      <c r="U58" s="52"/>
      <c r="V58" s="52"/>
    </row>
    <row r="59" spans="1:22" ht="12.95" customHeight="1" thickBot="1" x14ac:dyDescent="0.3">
      <c r="A59" s="142"/>
      <c r="B59" s="156"/>
      <c r="C59" s="166"/>
      <c r="D59" s="488" t="str">
        <f>VLOOKUP(cari,DATAUN,4)</f>
        <v>Kimia</v>
      </c>
      <c r="E59" s="488"/>
      <c r="F59" s="488"/>
      <c r="G59" s="488"/>
      <c r="H59" s="489"/>
      <c r="I59" s="167">
        <f>IF(VLOOKUP(cari,DATAUN,8)="","",VLOOKUP(cari,DATAUN,8))</f>
        <v>80</v>
      </c>
      <c r="J59" s="510" t="str">
        <f>VLOOKUP(cari,DATAUN,13)</f>
        <v>Baik</v>
      </c>
      <c r="K59" s="511"/>
      <c r="L59" s="512"/>
      <c r="M59" s="142"/>
      <c r="N59" s="52"/>
      <c r="O59" s="52"/>
      <c r="P59" s="52"/>
      <c r="Q59" s="52"/>
      <c r="R59" s="52"/>
      <c r="S59" s="52"/>
      <c r="T59" s="52"/>
      <c r="U59" s="52"/>
      <c r="V59" s="52"/>
    </row>
    <row r="60" spans="1:22" ht="15" customHeight="1" thickBot="1" x14ac:dyDescent="0.3">
      <c r="A60" s="142"/>
      <c r="B60" s="156"/>
      <c r="C60" s="485" t="s">
        <v>76</v>
      </c>
      <c r="D60" s="486"/>
      <c r="E60" s="486"/>
      <c r="F60" s="486"/>
      <c r="G60" s="486"/>
      <c r="H60" s="487"/>
      <c r="I60" s="168">
        <f>IF(VLOOKUP(cari,DATAUN,9)="","",VLOOKUP(cari,DATAUN,9))</f>
        <v>320</v>
      </c>
      <c r="J60" s="169"/>
      <c r="K60" s="170"/>
      <c r="L60" s="171"/>
      <c r="M60" s="142"/>
      <c r="N60" s="52"/>
      <c r="O60" s="52"/>
      <c r="P60" s="52"/>
      <c r="Q60" s="52"/>
      <c r="R60" s="52"/>
      <c r="S60" s="52"/>
      <c r="T60" s="52"/>
      <c r="U60" s="52"/>
      <c r="V60" s="52"/>
    </row>
    <row r="61" spans="1:22" ht="13.5" customHeight="1" x14ac:dyDescent="0.25">
      <c r="A61" s="142"/>
      <c r="B61" s="156"/>
      <c r="C61" s="173"/>
      <c r="D61" s="173"/>
      <c r="E61" s="173"/>
      <c r="F61" s="173"/>
      <c r="G61" s="173"/>
      <c r="H61" s="173"/>
      <c r="I61" s="174"/>
      <c r="J61" s="175"/>
      <c r="K61" s="175"/>
      <c r="L61" s="175"/>
      <c r="M61" s="142"/>
      <c r="N61" s="52"/>
      <c r="O61" s="52"/>
      <c r="P61" s="52"/>
      <c r="Q61" s="52"/>
      <c r="R61" s="52"/>
      <c r="S61" s="52"/>
      <c r="T61" s="52"/>
      <c r="U61" s="52"/>
      <c r="V61" s="52"/>
    </row>
    <row r="62" spans="1:22" ht="12" customHeight="1" x14ac:dyDescent="0.25">
      <c r="A62" s="142"/>
      <c r="B62" s="156"/>
      <c r="C62" s="156" t="s">
        <v>122</v>
      </c>
      <c r="D62" s="156"/>
      <c r="E62" s="156"/>
      <c r="F62" s="156"/>
      <c r="G62" s="156"/>
      <c r="H62" s="156"/>
      <c r="I62" s="156"/>
      <c r="J62" s="156"/>
      <c r="K62" s="156"/>
      <c r="L62" s="156"/>
      <c r="M62" s="142"/>
      <c r="N62" s="52"/>
      <c r="O62" s="52"/>
      <c r="P62" s="52"/>
      <c r="Q62" s="52"/>
      <c r="R62" s="52"/>
      <c r="S62" s="52"/>
      <c r="T62" s="52"/>
      <c r="U62" s="52"/>
      <c r="V62" s="52"/>
    </row>
    <row r="63" spans="1:22" ht="12" customHeight="1" x14ac:dyDescent="0.25">
      <c r="A63" s="142"/>
      <c r="B63" s="156"/>
      <c r="C63" s="156" t="s">
        <v>123</v>
      </c>
      <c r="D63" s="156"/>
      <c r="E63" s="156"/>
      <c r="F63" s="156"/>
      <c r="G63" s="156"/>
      <c r="H63" s="156"/>
      <c r="I63" s="156"/>
      <c r="J63" s="156"/>
      <c r="K63" s="156"/>
      <c r="L63" s="156"/>
      <c r="M63" s="142"/>
      <c r="N63" s="52"/>
      <c r="O63" s="52"/>
      <c r="P63" s="52"/>
      <c r="Q63" s="52"/>
      <c r="R63" s="52"/>
      <c r="S63" s="52"/>
      <c r="T63" s="52"/>
      <c r="U63" s="52"/>
      <c r="V63" s="52"/>
    </row>
    <row r="64" spans="1:22" ht="12" customHeight="1" x14ac:dyDescent="0.25">
      <c r="A64" s="142"/>
      <c r="B64" s="156"/>
      <c r="C64" s="156" t="s">
        <v>148</v>
      </c>
      <c r="D64" s="156"/>
      <c r="E64" s="156"/>
      <c r="F64" s="156"/>
      <c r="G64" s="156"/>
      <c r="H64" s="156"/>
      <c r="I64" s="156"/>
      <c r="J64" s="156"/>
      <c r="K64" s="156"/>
      <c r="L64" s="156"/>
      <c r="M64" s="142"/>
      <c r="N64" s="52"/>
      <c r="O64" s="52"/>
      <c r="P64" s="52"/>
      <c r="Q64" s="52"/>
      <c r="R64" s="52"/>
      <c r="S64" s="52"/>
      <c r="T64" s="52"/>
      <c r="U64" s="52"/>
      <c r="V64" s="52"/>
    </row>
    <row r="65" spans="1:22" ht="12.75" customHeight="1" x14ac:dyDescent="0.25">
      <c r="A65" s="142"/>
      <c r="B65" s="156"/>
      <c r="C65" s="156"/>
      <c r="D65" s="156"/>
      <c r="E65" s="156"/>
      <c r="F65" s="156"/>
      <c r="G65" s="156"/>
      <c r="H65" s="156"/>
      <c r="I65" s="156"/>
      <c r="J65" s="156"/>
      <c r="K65" s="156"/>
      <c r="L65" s="156"/>
      <c r="M65" s="142"/>
      <c r="N65" s="52"/>
      <c r="O65" s="52"/>
      <c r="P65" s="52"/>
      <c r="Q65" s="52"/>
      <c r="R65" s="52"/>
      <c r="S65" s="52"/>
      <c r="T65" s="52"/>
      <c r="U65" s="52"/>
      <c r="V65" s="52"/>
    </row>
    <row r="66" spans="1:22" ht="12" customHeight="1" x14ac:dyDescent="0.25">
      <c r="A66" s="142"/>
      <c r="B66" s="156"/>
      <c r="C66" s="156"/>
      <c r="D66" s="156"/>
      <c r="E66" s="156"/>
      <c r="F66" s="156"/>
      <c r="G66" s="156"/>
      <c r="H66" s="156"/>
      <c r="I66" s="156"/>
      <c r="J66" s="156" t="str">
        <f>MENU!F23</f>
        <v>Palembang, 2 Mei 2018</v>
      </c>
      <c r="K66" s="156"/>
      <c r="L66" s="156"/>
      <c r="M66" s="142"/>
      <c r="N66" s="52"/>
      <c r="O66" s="52"/>
      <c r="P66" s="52"/>
      <c r="Q66" s="52"/>
      <c r="R66" s="52"/>
      <c r="S66" s="52"/>
      <c r="T66" s="52"/>
      <c r="U66" s="52"/>
      <c r="V66" s="52"/>
    </row>
    <row r="67" spans="1:22" ht="12" customHeight="1" x14ac:dyDescent="0.25">
      <c r="A67" s="142"/>
      <c r="B67" s="156"/>
      <c r="C67" s="156"/>
      <c r="D67" s="156"/>
      <c r="E67" s="156"/>
      <c r="F67" s="156"/>
      <c r="G67" s="156"/>
      <c r="H67" s="156"/>
      <c r="I67" s="156"/>
      <c r="J67" s="156" t="s">
        <v>128</v>
      </c>
      <c r="K67" s="156"/>
      <c r="L67" s="156"/>
      <c r="M67" s="142"/>
      <c r="N67" s="52"/>
      <c r="O67" s="52"/>
      <c r="P67" s="52"/>
      <c r="Q67" s="52"/>
      <c r="R67" s="52"/>
      <c r="S67" s="52"/>
      <c r="T67" s="52"/>
      <c r="U67" s="52"/>
      <c r="V67" s="52"/>
    </row>
    <row r="68" spans="1:22" ht="12" customHeight="1" x14ac:dyDescent="0.25">
      <c r="A68" s="142"/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L68" s="156"/>
      <c r="M68" s="142"/>
      <c r="N68" s="52"/>
      <c r="O68" s="52"/>
      <c r="P68" s="52"/>
      <c r="Q68" s="52"/>
      <c r="R68" s="52"/>
      <c r="S68" s="52"/>
      <c r="T68" s="52"/>
      <c r="U68" s="52"/>
      <c r="V68" s="52"/>
    </row>
    <row r="69" spans="1:22" ht="12" customHeight="1" x14ac:dyDescent="0.25">
      <c r="A69" s="142"/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42"/>
      <c r="N69" s="52"/>
      <c r="O69" s="52"/>
      <c r="P69" s="52"/>
      <c r="Q69" s="52"/>
      <c r="R69" s="52"/>
      <c r="S69" s="52"/>
      <c r="T69" s="52"/>
      <c r="U69" s="52"/>
      <c r="V69" s="52"/>
    </row>
    <row r="70" spans="1:22" ht="12" customHeight="1" x14ac:dyDescent="0.25">
      <c r="A70" s="142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42"/>
      <c r="N70" s="52"/>
      <c r="O70" s="52"/>
      <c r="P70" s="52"/>
      <c r="Q70" s="52"/>
      <c r="R70" s="52"/>
      <c r="S70" s="52"/>
      <c r="T70" s="52"/>
      <c r="U70" s="52"/>
      <c r="V70" s="52"/>
    </row>
    <row r="71" spans="1:22" ht="12" customHeight="1" x14ac:dyDescent="0.25">
      <c r="A71" s="142"/>
      <c r="B71" s="156"/>
      <c r="C71" s="156"/>
      <c r="D71" s="156"/>
      <c r="E71" s="156"/>
      <c r="F71" s="156"/>
      <c r="G71" s="156"/>
      <c r="H71" s="156"/>
      <c r="I71" s="156"/>
      <c r="J71" s="172" t="str">
        <f>MENU!F21</f>
        <v>Drs. IRWADI</v>
      </c>
      <c r="K71" s="156"/>
      <c r="L71" s="156"/>
      <c r="M71" s="142"/>
      <c r="N71" s="143"/>
      <c r="O71" s="52"/>
      <c r="P71" s="52"/>
      <c r="Q71" s="52"/>
      <c r="R71" s="52"/>
      <c r="S71" s="52"/>
      <c r="T71" s="52"/>
      <c r="U71" s="52"/>
      <c r="V71" s="52"/>
    </row>
    <row r="72" spans="1:22" ht="12" customHeight="1" x14ac:dyDescent="0.25">
      <c r="A72" s="142"/>
      <c r="B72" s="156"/>
      <c r="C72" s="156"/>
      <c r="D72" s="156"/>
      <c r="E72" s="156"/>
      <c r="F72" s="156"/>
      <c r="G72" s="156"/>
      <c r="H72" s="156"/>
      <c r="I72" s="156"/>
      <c r="J72" s="156" t="str">
        <f>MENU!F22</f>
        <v>NIP. 196810121997021004</v>
      </c>
      <c r="K72" s="156"/>
      <c r="L72" s="156"/>
      <c r="M72" s="142"/>
      <c r="N72" s="52"/>
      <c r="O72" s="52"/>
      <c r="P72" s="52"/>
      <c r="Q72" s="52"/>
      <c r="R72" s="52"/>
      <c r="S72" s="52"/>
      <c r="T72" s="52"/>
      <c r="U72" s="52"/>
      <c r="V72" s="52"/>
    </row>
    <row r="73" spans="1:22" ht="12.95" customHeight="1" x14ac:dyDescent="0.25">
      <c r="A73" s="142"/>
      <c r="B73" s="142"/>
      <c r="C73" s="142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52"/>
      <c r="O73" s="52"/>
      <c r="P73" s="52"/>
      <c r="Q73" s="52"/>
      <c r="R73" s="52"/>
      <c r="S73" s="52"/>
      <c r="T73" s="52"/>
      <c r="U73" s="52"/>
      <c r="V73" s="52"/>
    </row>
    <row r="74" spans="1:22" ht="12.95" customHeight="1" x14ac:dyDescent="0.25">
      <c r="A74" s="142"/>
      <c r="B74" s="142"/>
      <c r="C74" s="142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52"/>
      <c r="O74" s="52"/>
      <c r="P74" s="52"/>
      <c r="Q74" s="52"/>
      <c r="R74" s="52"/>
      <c r="S74" s="52"/>
      <c r="T74" s="52"/>
      <c r="U74" s="52"/>
      <c r="V74" s="52"/>
    </row>
    <row r="75" spans="1:22" ht="12.95" customHeight="1" x14ac:dyDescent="0.25">
      <c r="A75" s="142"/>
      <c r="B75" s="142"/>
      <c r="C75" s="142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52"/>
      <c r="O75" s="143"/>
      <c r="P75" s="52"/>
      <c r="Q75" s="52"/>
      <c r="R75" s="52"/>
      <c r="S75" s="52"/>
      <c r="T75" s="52"/>
      <c r="U75" s="52"/>
      <c r="V75" s="52"/>
    </row>
    <row r="76" spans="1:22" ht="19.5" customHeight="1" x14ac:dyDescent="0.25">
      <c r="A76" s="223"/>
      <c r="B76" s="223"/>
      <c r="C76" s="223"/>
      <c r="D76" s="223"/>
      <c r="E76" s="223"/>
      <c r="F76" s="223"/>
      <c r="G76" s="223"/>
      <c r="H76" s="223"/>
      <c r="I76" s="223"/>
      <c r="J76" s="223"/>
      <c r="K76" s="223"/>
      <c r="L76" s="223"/>
      <c r="M76" s="223"/>
      <c r="N76" s="52"/>
      <c r="O76" s="52"/>
      <c r="P76" s="52"/>
      <c r="Q76" s="52"/>
      <c r="R76" s="52"/>
      <c r="S76" s="52"/>
      <c r="T76" s="52"/>
      <c r="U76" s="52"/>
      <c r="V76" s="52"/>
    </row>
    <row r="77" spans="1:22" s="52" customFormat="1" ht="18.75" customHeight="1" x14ac:dyDescent="0.25"/>
    <row r="78" spans="1:22" ht="15" x14ac:dyDescent="0.25">
      <c r="A78" s="52"/>
      <c r="B78" s="143" t="s">
        <v>103</v>
      </c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</row>
    <row r="79" spans="1:22" ht="15" x14ac:dyDescent="0.25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</row>
    <row r="80" spans="1:22" ht="15" x14ac:dyDescent="0.25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</row>
    <row r="81" spans="2:15" ht="15" hidden="1" x14ac:dyDescent="0.25">
      <c r="B81" s="142"/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</row>
    <row r="82" spans="2:15" ht="15" hidden="1" x14ac:dyDescent="0.25">
      <c r="B82" s="142"/>
      <c r="C82" s="142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</row>
    <row r="83" spans="2:15" ht="15" hidden="1" x14ac:dyDescent="0.25"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</row>
    <row r="84" spans="2:15" ht="15" hidden="1" x14ac:dyDescent="0.25">
      <c r="B84" s="142"/>
      <c r="C84" s="142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</row>
    <row r="85" spans="2:15" ht="15" hidden="1" x14ac:dyDescent="0.25">
      <c r="B85" s="142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</row>
    <row r="86" spans="2:15" ht="15" hidden="1" x14ac:dyDescent="0.25">
      <c r="B86" s="142"/>
      <c r="C86" s="142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</row>
    <row r="87" spans="2:15" ht="15" hidden="1" x14ac:dyDescent="0.25">
      <c r="B87" s="142"/>
      <c r="C87" s="142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</row>
    <row r="88" spans="2:15" ht="15" hidden="1" x14ac:dyDescent="0.25">
      <c r="B88" s="142"/>
      <c r="C88" s="142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</row>
    <row r="89" spans="2:15" ht="15" hidden="1" x14ac:dyDescent="0.25">
      <c r="B89" s="142"/>
      <c r="C89" s="142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</row>
    <row r="90" spans="2:15" ht="15" hidden="1" x14ac:dyDescent="0.25">
      <c r="B90" s="142"/>
      <c r="C90" s="142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</row>
    <row r="91" spans="2:15" ht="15" hidden="1" x14ac:dyDescent="0.25">
      <c r="B91" s="142"/>
      <c r="C91" s="142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</row>
    <row r="92" spans="2:15" ht="15" hidden="1" x14ac:dyDescent="0.25">
      <c r="B92" s="142"/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</row>
    <row r="93" spans="2:15" ht="15" hidden="1" x14ac:dyDescent="0.25">
      <c r="B93" s="142"/>
      <c r="C93" s="142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</row>
    <row r="94" spans="2:15" ht="15" hidden="1" x14ac:dyDescent="0.25">
      <c r="B94" s="142"/>
      <c r="C94" s="142"/>
      <c r="D94" s="142"/>
      <c r="E94" s="142"/>
      <c r="F94" s="142"/>
      <c r="G94" s="142"/>
      <c r="H94" s="142"/>
      <c r="I94" s="142"/>
      <c r="J94" s="142"/>
      <c r="K94" s="142"/>
      <c r="L94" s="142"/>
      <c r="M94" s="142"/>
      <c r="N94" s="142"/>
      <c r="O94" s="142"/>
    </row>
    <row r="95" spans="2:15" ht="15" hidden="1" x14ac:dyDescent="0.25">
      <c r="B95" s="142"/>
      <c r="C95" s="142"/>
      <c r="D95" s="142"/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2"/>
    </row>
    <row r="96" spans="2:15" ht="15" hidden="1" x14ac:dyDescent="0.25">
      <c r="B96" s="142"/>
      <c r="C96" s="142"/>
      <c r="D96" s="142"/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</row>
    <row r="97" spans="2:15" ht="15" hidden="1" x14ac:dyDescent="0.25">
      <c r="B97" s="142"/>
      <c r="C97" s="142"/>
      <c r="D97" s="142"/>
      <c r="E97" s="142"/>
      <c r="F97" s="142"/>
      <c r="G97" s="142"/>
      <c r="H97" s="142"/>
      <c r="I97" s="142"/>
      <c r="J97" s="142"/>
      <c r="K97" s="142"/>
      <c r="L97" s="142"/>
      <c r="M97" s="142"/>
      <c r="N97" s="142"/>
      <c r="O97" s="142"/>
    </row>
    <row r="98" spans="2:15" ht="15" hidden="1" x14ac:dyDescent="0.25">
      <c r="B98" s="142"/>
      <c r="C98" s="142"/>
      <c r="D98" s="142"/>
      <c r="E98" s="142"/>
      <c r="F98" s="142"/>
      <c r="G98" s="142"/>
      <c r="H98" s="142"/>
      <c r="I98" s="142"/>
      <c r="J98" s="142"/>
      <c r="K98" s="142"/>
      <c r="L98" s="142"/>
      <c r="M98" s="142"/>
      <c r="N98" s="142"/>
      <c r="O98" s="142"/>
    </row>
    <row r="99" spans="2:15" ht="15" hidden="1" x14ac:dyDescent="0.25">
      <c r="B99" s="142"/>
      <c r="C99" s="142"/>
      <c r="D99" s="142"/>
      <c r="E99" s="142"/>
      <c r="F99" s="142"/>
      <c r="G99" s="142"/>
      <c r="H99" s="142"/>
      <c r="I99" s="142"/>
      <c r="J99" s="142"/>
      <c r="K99" s="142"/>
      <c r="L99" s="142"/>
      <c r="M99" s="142"/>
      <c r="N99" s="142"/>
      <c r="O99" s="142"/>
    </row>
    <row r="100" spans="2:15" ht="15" hidden="1" x14ac:dyDescent="0.25">
      <c r="B100" s="142"/>
      <c r="C100" s="142"/>
      <c r="D100" s="142"/>
      <c r="E100" s="142"/>
      <c r="F100" s="142"/>
      <c r="G100" s="142"/>
      <c r="H100" s="142"/>
      <c r="I100" s="142"/>
      <c r="J100" s="142"/>
      <c r="K100" s="142"/>
      <c r="L100" s="142"/>
      <c r="M100" s="142"/>
      <c r="N100" s="142"/>
      <c r="O100" s="142"/>
    </row>
    <row r="101" spans="2:15" ht="15" hidden="1" x14ac:dyDescent="0.25">
      <c r="B101" s="142"/>
      <c r="C101" s="142"/>
      <c r="D101" s="142"/>
      <c r="E101" s="142"/>
      <c r="F101" s="142"/>
      <c r="G101" s="142"/>
      <c r="H101" s="142"/>
      <c r="I101" s="142"/>
      <c r="J101" s="142"/>
      <c r="K101" s="142"/>
      <c r="L101" s="142"/>
      <c r="M101" s="142"/>
      <c r="N101" s="142"/>
      <c r="O101" s="142"/>
    </row>
    <row r="102" spans="2:15" ht="15" hidden="1" x14ac:dyDescent="0.25">
      <c r="B102" s="142"/>
      <c r="C102" s="142"/>
      <c r="D102" s="142"/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2"/>
    </row>
    <row r="103" spans="2:15" ht="15" hidden="1" x14ac:dyDescent="0.25">
      <c r="B103" s="142"/>
      <c r="C103" s="142"/>
      <c r="D103" s="142"/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</row>
    <row r="104" spans="2:15" ht="15" hidden="1" x14ac:dyDescent="0.25">
      <c r="B104" s="142"/>
      <c r="C104" s="142"/>
      <c r="D104" s="142"/>
      <c r="E104" s="142"/>
      <c r="F104" s="142"/>
      <c r="G104" s="142"/>
      <c r="H104" s="142"/>
      <c r="I104" s="142"/>
      <c r="J104" s="142"/>
      <c r="K104" s="142"/>
      <c r="L104" s="142"/>
      <c r="M104" s="142"/>
      <c r="N104" s="142"/>
      <c r="O104" s="142"/>
    </row>
    <row r="105" spans="2:15" ht="15" hidden="1" x14ac:dyDescent="0.25">
      <c r="B105" s="142"/>
      <c r="C105" s="142"/>
      <c r="D105" s="142"/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</row>
    <row r="106" spans="2:15" ht="15" hidden="1" x14ac:dyDescent="0.25">
      <c r="B106" s="142"/>
      <c r="C106" s="142"/>
      <c r="D106" s="142"/>
      <c r="E106" s="142"/>
      <c r="F106" s="142"/>
      <c r="G106" s="142"/>
      <c r="H106" s="142"/>
      <c r="I106" s="142"/>
      <c r="J106" s="142"/>
      <c r="K106" s="142"/>
      <c r="L106" s="142"/>
      <c r="M106" s="142"/>
      <c r="N106" s="142"/>
      <c r="O106" s="142"/>
    </row>
    <row r="107" spans="2:15" ht="15" hidden="1" x14ac:dyDescent="0.25">
      <c r="B107" s="142"/>
      <c r="C107" s="142"/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</row>
    <row r="108" spans="2:15" ht="15" hidden="1" x14ac:dyDescent="0.25">
      <c r="B108" s="142"/>
      <c r="C108" s="142"/>
      <c r="D108" s="142"/>
      <c r="E108" s="142"/>
      <c r="F108" s="142"/>
      <c r="G108" s="142"/>
      <c r="H108" s="142"/>
      <c r="I108" s="142"/>
      <c r="J108" s="142"/>
      <c r="K108" s="142"/>
      <c r="L108" s="142"/>
      <c r="M108" s="142"/>
      <c r="N108" s="142"/>
      <c r="O108" s="142"/>
    </row>
    <row r="109" spans="2:15" ht="15" hidden="1" x14ac:dyDescent="0.25">
      <c r="B109" s="142"/>
      <c r="C109" s="142"/>
      <c r="D109" s="142"/>
      <c r="E109" s="142"/>
      <c r="F109" s="142"/>
      <c r="G109" s="142"/>
      <c r="H109" s="142"/>
      <c r="I109" s="142"/>
      <c r="J109" s="142"/>
      <c r="K109" s="142"/>
      <c r="L109" s="142"/>
      <c r="M109" s="142"/>
      <c r="N109" s="142"/>
      <c r="O109" s="142"/>
    </row>
    <row r="110" spans="2:15" ht="15" hidden="1" x14ac:dyDescent="0.25">
      <c r="B110" s="142"/>
      <c r="C110" s="142"/>
      <c r="D110" s="142"/>
      <c r="E110" s="142"/>
      <c r="F110" s="142"/>
      <c r="G110" s="142"/>
      <c r="H110" s="142"/>
      <c r="I110" s="142"/>
      <c r="J110" s="142"/>
      <c r="K110" s="142"/>
      <c r="L110" s="142"/>
      <c r="M110" s="142"/>
      <c r="N110" s="142"/>
      <c r="O110" s="142"/>
    </row>
    <row r="111" spans="2:15" ht="15" hidden="1" x14ac:dyDescent="0.25">
      <c r="B111" s="142"/>
      <c r="C111" s="142"/>
      <c r="D111" s="142"/>
      <c r="E111" s="142"/>
      <c r="F111" s="142"/>
      <c r="G111" s="142"/>
      <c r="H111" s="142"/>
      <c r="I111" s="142"/>
      <c r="J111" s="142"/>
      <c r="K111" s="142"/>
      <c r="L111" s="142"/>
      <c r="M111" s="142"/>
      <c r="N111" s="142"/>
      <c r="O111" s="142"/>
    </row>
    <row r="112" spans="2:15" ht="15" hidden="1" x14ac:dyDescent="0.25">
      <c r="B112" s="142"/>
      <c r="C112" s="142"/>
      <c r="D112" s="142"/>
      <c r="E112" s="142"/>
      <c r="F112" s="142"/>
      <c r="G112" s="142"/>
      <c r="H112" s="142"/>
      <c r="I112" s="142"/>
      <c r="J112" s="142"/>
      <c r="K112" s="142"/>
      <c r="L112" s="142"/>
      <c r="M112" s="142"/>
      <c r="N112" s="142"/>
      <c r="O112" s="142"/>
    </row>
    <row r="113" spans="2:15" ht="15" hidden="1" x14ac:dyDescent="0.25">
      <c r="B113" s="142"/>
      <c r="C113" s="142"/>
      <c r="D113" s="142"/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2"/>
    </row>
    <row r="114" spans="2:15" ht="15" hidden="1" x14ac:dyDescent="0.25">
      <c r="B114" s="142"/>
      <c r="C114" s="142"/>
      <c r="D114" s="142"/>
      <c r="E114" s="142"/>
      <c r="F114" s="142"/>
      <c r="G114" s="142"/>
      <c r="H114" s="142"/>
      <c r="I114" s="142"/>
      <c r="J114" s="142"/>
      <c r="K114" s="142"/>
      <c r="L114" s="142"/>
      <c r="M114" s="142"/>
      <c r="N114" s="142"/>
      <c r="O114" s="142"/>
    </row>
    <row r="115" spans="2:15" ht="15" hidden="1" x14ac:dyDescent="0.25">
      <c r="B115" s="142"/>
      <c r="C115" s="142"/>
      <c r="D115" s="142"/>
      <c r="E115" s="142"/>
      <c r="F115" s="142"/>
      <c r="G115" s="142"/>
      <c r="H115" s="142"/>
      <c r="I115" s="142"/>
      <c r="J115" s="142"/>
      <c r="K115" s="142"/>
      <c r="L115" s="142"/>
      <c r="M115" s="142"/>
      <c r="N115" s="142"/>
      <c r="O115" s="142"/>
    </row>
    <row r="116" spans="2:15" ht="15" hidden="1" x14ac:dyDescent="0.25">
      <c r="B116" s="142"/>
      <c r="C116" s="142"/>
      <c r="D116" s="142"/>
      <c r="E116" s="142"/>
      <c r="F116" s="142"/>
      <c r="G116" s="142"/>
      <c r="H116" s="142"/>
      <c r="I116" s="142"/>
      <c r="J116" s="142"/>
      <c r="K116" s="142"/>
      <c r="L116" s="142"/>
      <c r="M116" s="142"/>
      <c r="N116" s="142"/>
      <c r="O116" s="142"/>
    </row>
    <row r="117" spans="2:15" ht="15" hidden="1" x14ac:dyDescent="0.25">
      <c r="B117" s="142"/>
      <c r="C117" s="142"/>
      <c r="D117" s="142"/>
      <c r="E117" s="142"/>
      <c r="F117" s="142"/>
      <c r="G117" s="142"/>
      <c r="H117" s="142"/>
      <c r="I117" s="142"/>
      <c r="J117" s="142"/>
      <c r="K117" s="142"/>
      <c r="L117" s="142"/>
      <c r="M117" s="142"/>
      <c r="N117" s="142"/>
      <c r="O117" s="142"/>
    </row>
    <row r="118" spans="2:15" ht="15" hidden="1" x14ac:dyDescent="0.25">
      <c r="B118" s="142"/>
      <c r="C118" s="142"/>
      <c r="D118" s="142"/>
      <c r="E118" s="142"/>
      <c r="F118" s="142"/>
      <c r="G118" s="142"/>
      <c r="H118" s="142"/>
      <c r="I118" s="142"/>
      <c r="J118" s="142"/>
      <c r="K118" s="142"/>
      <c r="L118" s="142"/>
      <c r="M118" s="142"/>
      <c r="N118" s="142"/>
      <c r="O118" s="142"/>
    </row>
    <row r="119" spans="2:15" ht="15" hidden="1" x14ac:dyDescent="0.25">
      <c r="B119" s="142"/>
      <c r="C119" s="142"/>
      <c r="D119" s="142"/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</row>
    <row r="120" spans="2:15" ht="15" hidden="1" x14ac:dyDescent="0.25">
      <c r="B120" s="142"/>
      <c r="C120" s="142"/>
      <c r="D120" s="142"/>
      <c r="E120" s="142"/>
      <c r="F120" s="142"/>
      <c r="G120" s="142"/>
      <c r="H120" s="142"/>
      <c r="I120" s="142"/>
      <c r="J120" s="142"/>
      <c r="K120" s="142"/>
      <c r="L120" s="142"/>
      <c r="M120" s="142"/>
      <c r="N120" s="142"/>
      <c r="O120" s="142"/>
    </row>
    <row r="121" spans="2:15" ht="15" hidden="1" x14ac:dyDescent="0.25">
      <c r="B121" s="142"/>
      <c r="C121" s="142"/>
      <c r="D121" s="142"/>
      <c r="E121" s="142"/>
      <c r="F121" s="142"/>
      <c r="G121" s="142"/>
      <c r="H121" s="142"/>
      <c r="I121" s="142"/>
      <c r="J121" s="142"/>
      <c r="K121" s="142"/>
      <c r="L121" s="142"/>
      <c r="M121" s="142"/>
      <c r="N121" s="142"/>
      <c r="O121" s="142"/>
    </row>
    <row r="122" spans="2:15" ht="15" hidden="1" x14ac:dyDescent="0.25">
      <c r="B122" s="142"/>
      <c r="C122" s="142"/>
      <c r="D122" s="142"/>
      <c r="E122" s="142"/>
      <c r="F122" s="142"/>
      <c r="G122" s="142"/>
      <c r="H122" s="142"/>
      <c r="I122" s="142"/>
      <c r="J122" s="142"/>
      <c r="K122" s="142"/>
      <c r="L122" s="142"/>
      <c r="M122" s="142"/>
      <c r="N122" s="142"/>
      <c r="O122" s="142"/>
    </row>
    <row r="123" spans="2:15" ht="15" hidden="1" x14ac:dyDescent="0.25">
      <c r="B123" s="142"/>
      <c r="C123" s="142"/>
      <c r="D123" s="142"/>
      <c r="E123" s="142"/>
      <c r="F123" s="142"/>
      <c r="G123" s="142"/>
      <c r="H123" s="142"/>
      <c r="I123" s="142"/>
      <c r="J123" s="142"/>
      <c r="K123" s="142"/>
      <c r="L123" s="142"/>
      <c r="M123" s="142"/>
      <c r="N123" s="142"/>
      <c r="O123" s="142"/>
    </row>
    <row r="124" spans="2:15" ht="15" hidden="1" x14ac:dyDescent="0.25">
      <c r="B124" s="142"/>
      <c r="C124" s="142"/>
      <c r="D124" s="142"/>
      <c r="E124" s="142"/>
      <c r="F124" s="142"/>
      <c r="G124" s="142"/>
      <c r="H124" s="142"/>
      <c r="I124" s="142"/>
      <c r="J124" s="142"/>
      <c r="K124" s="142"/>
      <c r="L124" s="142"/>
      <c r="M124" s="142"/>
      <c r="N124" s="142"/>
      <c r="O124" s="142"/>
    </row>
    <row r="125" spans="2:15" ht="15" hidden="1" x14ac:dyDescent="0.25">
      <c r="B125" s="142"/>
      <c r="C125" s="142"/>
      <c r="D125" s="142"/>
      <c r="E125" s="142"/>
      <c r="F125" s="142"/>
      <c r="G125" s="142"/>
      <c r="H125" s="142"/>
      <c r="I125" s="142"/>
      <c r="J125" s="142"/>
      <c r="K125" s="142"/>
      <c r="L125" s="142"/>
      <c r="M125" s="142"/>
      <c r="N125" s="142"/>
      <c r="O125" s="142"/>
    </row>
    <row r="126" spans="2:15" ht="15" hidden="1" x14ac:dyDescent="0.25">
      <c r="B126" s="142"/>
      <c r="C126" s="142"/>
      <c r="D126" s="142"/>
      <c r="E126" s="142"/>
      <c r="F126" s="142"/>
      <c r="G126" s="142"/>
      <c r="H126" s="142"/>
      <c r="I126" s="142"/>
      <c r="J126" s="142"/>
      <c r="K126" s="142"/>
      <c r="L126" s="142"/>
      <c r="M126" s="142"/>
      <c r="N126" s="142"/>
      <c r="O126" s="142"/>
    </row>
    <row r="127" spans="2:15" ht="15" hidden="1" x14ac:dyDescent="0.25">
      <c r="B127" s="142"/>
      <c r="C127" s="142"/>
      <c r="D127" s="142"/>
      <c r="E127" s="142"/>
      <c r="F127" s="142"/>
      <c r="G127" s="142"/>
      <c r="H127" s="142"/>
      <c r="I127" s="142"/>
      <c r="J127" s="142"/>
      <c r="K127" s="142"/>
      <c r="L127" s="142"/>
      <c r="M127" s="142"/>
      <c r="N127" s="142"/>
      <c r="O127" s="142"/>
    </row>
    <row r="128" spans="2:15" ht="15" hidden="1" customHeight="1" x14ac:dyDescent="0.25"/>
    <row r="129" s="52" customFormat="1" ht="15" customHeight="1" x14ac:dyDescent="0.25"/>
  </sheetData>
  <sheetProtection algorithmName="SHA-512" hashValue="UbAuox2p7Ne7ChPcw1gtDJJJihz31h2JS6t01nVuCXO6w0eAdi695NJcpi3374UeISuK74ghmT9MUrG17tNPeA==" saltValue="0aNIBWuFLz/OcTiZ+mMb3Q==" spinCount="100000" sheet="1" formatRows="0" selectLockedCells="1"/>
  <mergeCells count="50">
    <mergeCell ref="D40:L40"/>
    <mergeCell ref="D43:L43"/>
    <mergeCell ref="D48:L48"/>
    <mergeCell ref="J59:L59"/>
    <mergeCell ref="J53:L54"/>
    <mergeCell ref="C51:J51"/>
    <mergeCell ref="D46:J46"/>
    <mergeCell ref="D47:J47"/>
    <mergeCell ref="C60:H60"/>
    <mergeCell ref="D59:H59"/>
    <mergeCell ref="C53:H54"/>
    <mergeCell ref="C55:H55"/>
    <mergeCell ref="C56:H56"/>
    <mergeCell ref="C57:H57"/>
    <mergeCell ref="C58:L58"/>
    <mergeCell ref="I53:I54"/>
    <mergeCell ref="J55:L55"/>
    <mergeCell ref="J56:L56"/>
    <mergeCell ref="J57:L57"/>
    <mergeCell ref="R14:T17"/>
    <mergeCell ref="Q14:Q17"/>
    <mergeCell ref="K27:K28"/>
    <mergeCell ref="L27:L28"/>
    <mergeCell ref="P24:T26"/>
    <mergeCell ref="G16:L16"/>
    <mergeCell ref="G17:L17"/>
    <mergeCell ref="P33:T35"/>
    <mergeCell ref="P32:T32"/>
    <mergeCell ref="D44:J44"/>
    <mergeCell ref="D45:J45"/>
    <mergeCell ref="O10:U12"/>
    <mergeCell ref="Q22:T22"/>
    <mergeCell ref="G18:L18"/>
    <mergeCell ref="Q18:Q19"/>
    <mergeCell ref="R18:T19"/>
    <mergeCell ref="G19:L19"/>
    <mergeCell ref="G20:L20"/>
    <mergeCell ref="Q20:Q21"/>
    <mergeCell ref="R20:T21"/>
    <mergeCell ref="G21:L21"/>
    <mergeCell ref="C10:L10"/>
    <mergeCell ref="C11:L11"/>
    <mergeCell ref="C12:G12"/>
    <mergeCell ref="H12:K12"/>
    <mergeCell ref="C27:J28"/>
    <mergeCell ref="C4:L4"/>
    <mergeCell ref="C5:L5"/>
    <mergeCell ref="C6:L6"/>
    <mergeCell ref="C7:L7"/>
    <mergeCell ref="C8:L8"/>
  </mergeCells>
  <pageMargins left="0.35" right="0.28999999999999998" top="0.25" bottom="0.22" header="0.18" footer="0.2"/>
  <pageSetup paperSize="5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35" r:id="rId4" name="CommandButton3">
          <controlPr defaultSize="0" autoLine="0" autoPict="0" r:id="rId5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16</xdr:col>
                <xdr:colOff>561975</xdr:colOff>
                <xdr:row>30</xdr:row>
                <xdr:rowOff>104775</xdr:rowOff>
              </to>
            </anchor>
          </controlPr>
        </control>
      </mc:Choice>
      <mc:Fallback>
        <control shapeId="30735" r:id="rId4" name="CommandButton3"/>
      </mc:Fallback>
    </mc:AlternateContent>
    <mc:AlternateContent xmlns:mc="http://schemas.openxmlformats.org/markup-compatibility/2006">
      <mc:Choice Requires="x14">
        <control shapeId="30731" r:id="rId6" name="CommandButton1">
          <controlPr defaultSize="0" autoLine="0" r:id="rId7">
            <anchor moveWithCells="1">
              <from>
                <xdr:col>15</xdr:col>
                <xdr:colOff>0</xdr:colOff>
                <xdr:row>26</xdr:row>
                <xdr:rowOff>28575</xdr:rowOff>
              </from>
              <to>
                <xdr:col>17</xdr:col>
                <xdr:colOff>600075</xdr:colOff>
                <xdr:row>27</xdr:row>
                <xdr:rowOff>47625</xdr:rowOff>
              </to>
            </anchor>
          </controlPr>
        </control>
      </mc:Choice>
      <mc:Fallback>
        <control shapeId="30731" r:id="rId6" name="CommandButton1"/>
      </mc:Fallback>
    </mc:AlternateContent>
    <mc:AlternateContent xmlns:mc="http://schemas.openxmlformats.org/markup-compatibility/2006">
      <mc:Choice Requires="x14">
        <control shapeId="30732" r:id="rId8" name="CommandButton2">
          <controlPr defaultSize="0" autoLine="0" r:id="rId9">
            <anchor moveWithCells="1">
              <from>
                <xdr:col>17</xdr:col>
                <xdr:colOff>600075</xdr:colOff>
                <xdr:row>26</xdr:row>
                <xdr:rowOff>28575</xdr:rowOff>
              </from>
              <to>
                <xdr:col>20</xdr:col>
                <xdr:colOff>28575</xdr:colOff>
                <xdr:row>27</xdr:row>
                <xdr:rowOff>47625</xdr:rowOff>
              </to>
            </anchor>
          </controlPr>
        </control>
      </mc:Choice>
      <mc:Fallback>
        <control shapeId="30732" r:id="rId8" name="CommandButton2"/>
      </mc:Fallback>
    </mc:AlternateContent>
    <mc:AlternateContent xmlns:mc="http://schemas.openxmlformats.org/markup-compatibility/2006">
      <mc:Choice Requires="x14">
        <control shapeId="30721" r:id="rId10" name="Spinner 1">
          <controlPr defaultSize="0" autoPict="0">
            <anchor moveWithCells="1" sizeWithCells="1">
              <from>
                <xdr:col>15</xdr:col>
                <xdr:colOff>0</xdr:colOff>
                <xdr:row>13</xdr:row>
                <xdr:rowOff>0</xdr:rowOff>
              </from>
              <to>
                <xdr:col>15</xdr:col>
                <xdr:colOff>600075</xdr:colOff>
                <xdr:row>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7" r:id="rId11" name="Group Box 7">
          <controlPr defaultSize="0" autoFill="0" autoPict="0">
            <anchor moveWithCells="1">
              <from>
                <xdr:col>15</xdr:col>
                <xdr:colOff>0</xdr:colOff>
                <xdr:row>1</xdr:row>
                <xdr:rowOff>133350</xdr:rowOff>
              </from>
              <to>
                <xdr:col>16</xdr:col>
                <xdr:colOff>200025</xdr:colOff>
                <xdr:row>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2" name="Group Box 8">
          <controlPr defaultSize="0" autoFill="0" autoPict="0">
            <anchor moveWithCells="1">
              <from>
                <xdr:col>16</xdr:col>
                <xdr:colOff>285750</xdr:colOff>
                <xdr:row>1</xdr:row>
                <xdr:rowOff>133350</xdr:rowOff>
              </from>
              <to>
                <xdr:col>17</xdr:col>
                <xdr:colOff>152400</xdr:colOff>
                <xdr:row>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9" r:id="rId13" name="Group Box 9">
          <controlPr defaultSize="0" autoFill="0" autoPict="0">
            <anchor moveWithCells="1">
              <from>
                <xdr:col>17</xdr:col>
                <xdr:colOff>238125</xdr:colOff>
                <xdr:row>1</xdr:row>
                <xdr:rowOff>133350</xdr:rowOff>
              </from>
              <to>
                <xdr:col>18</xdr:col>
                <xdr:colOff>438150</xdr:colOff>
                <xdr:row>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4" name="Group Box 10">
          <controlPr defaultSize="0" autoFill="0" autoPict="0">
            <anchor moveWithCells="1">
              <from>
                <xdr:col>18</xdr:col>
                <xdr:colOff>495300</xdr:colOff>
                <xdr:row>1</xdr:row>
                <xdr:rowOff>133350</xdr:rowOff>
              </from>
              <to>
                <xdr:col>19</xdr:col>
                <xdr:colOff>695325</xdr:colOff>
                <xdr:row>6</xdr:row>
                <xdr:rowOff>38100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M214"/>
  <sheetViews>
    <sheetView showGridLines="0" showRowColHeaders="0" workbookViewId="0">
      <selection activeCell="E11" sqref="E11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0.85546875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ht="38.25" customHeight="1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ht="25.5" customHeight="1" x14ac:dyDescent="0.25">
      <c r="A5" s="93"/>
      <c r="B5" s="530" t="str">
        <f>"Nilai Mapel "&amp;'I NILAI RAPOR'!C10</f>
        <v>Nilai Mapel 1.  Pendidikan Agama Islam</v>
      </c>
      <c r="C5" s="531"/>
      <c r="D5" s="531"/>
      <c r="E5" s="531"/>
      <c r="F5" s="531"/>
      <c r="G5" s="531"/>
      <c r="H5" s="531"/>
      <c r="I5" s="531"/>
      <c r="J5" s="531"/>
      <c r="K5" s="95"/>
      <c r="L5" s="93"/>
      <c r="M5" s="93"/>
    </row>
    <row r="6" spans="1:13" ht="18.75" x14ac:dyDescent="0.25">
      <c r="A6" s="93"/>
      <c r="B6" s="532" t="s">
        <v>47</v>
      </c>
      <c r="C6" s="533"/>
      <c r="D6" s="533"/>
      <c r="E6" s="533"/>
      <c r="F6" s="533"/>
      <c r="G6" s="533"/>
      <c r="H6" s="533"/>
      <c r="I6" s="533"/>
      <c r="J6" s="533"/>
      <c r="K6" s="96"/>
      <c r="L6" s="93"/>
      <c r="M6" s="93"/>
    </row>
    <row r="7" spans="1:13" x14ac:dyDescent="0.25">
      <c r="A7" s="93"/>
      <c r="B7" s="27"/>
      <c r="C7" s="28"/>
      <c r="D7" s="28"/>
      <c r="E7" s="28"/>
      <c r="F7" s="28"/>
      <c r="G7" s="28"/>
      <c r="H7" s="28"/>
      <c r="I7" s="28"/>
      <c r="J7" s="28"/>
      <c r="K7" s="29"/>
      <c r="L7" s="93"/>
      <c r="M7" s="93"/>
    </row>
    <row r="8" spans="1:13" ht="21.75" customHeight="1" x14ac:dyDescent="0.25">
      <c r="A8" s="93"/>
      <c r="B8" s="521" t="s">
        <v>48</v>
      </c>
      <c r="C8" s="523" t="s">
        <v>3</v>
      </c>
      <c r="D8" s="525" t="s">
        <v>5</v>
      </c>
      <c r="E8" s="518" t="s">
        <v>26</v>
      </c>
      <c r="F8" s="519"/>
      <c r="G8" s="519"/>
      <c r="H8" s="519"/>
      <c r="I8" s="519"/>
      <c r="J8" s="520"/>
      <c r="K8" s="528" t="s">
        <v>56</v>
      </c>
      <c r="L8" s="93"/>
      <c r="M8" s="93"/>
    </row>
    <row r="9" spans="1:13" ht="27" customHeight="1" x14ac:dyDescent="0.25">
      <c r="A9" s="93"/>
      <c r="B9" s="522"/>
      <c r="C9" s="524"/>
      <c r="D9" s="526"/>
      <c r="E9" s="24" t="s">
        <v>49</v>
      </c>
      <c r="F9" s="25" t="s">
        <v>50</v>
      </c>
      <c r="G9" s="24" t="s">
        <v>51</v>
      </c>
      <c r="H9" s="25" t="s">
        <v>52</v>
      </c>
      <c r="I9" s="24" t="s">
        <v>53</v>
      </c>
      <c r="J9" s="25" t="s">
        <v>54</v>
      </c>
      <c r="K9" s="529"/>
      <c r="L9" s="93"/>
      <c r="M9" s="93"/>
    </row>
    <row r="10" spans="1:13" ht="15.75" x14ac:dyDescent="0.25">
      <c r="A10" s="93"/>
      <c r="B10" s="109">
        <f>IF(BIODATA!A6="","", BIODATA!A6)</f>
        <v>1</v>
      </c>
      <c r="C10" s="110" t="str">
        <f>IF(BIODATA!C6="","", BIODATA!C6)</f>
        <v>0004396510</v>
      </c>
      <c r="D10" s="111" t="str">
        <f>IF(BIODATA!E6="","", BIODATA!E6)</f>
        <v>Ade Sukma</v>
      </c>
      <c r="E10" s="186">
        <v>1</v>
      </c>
      <c r="F10" s="228"/>
      <c r="G10" s="186"/>
      <c r="H10" s="186"/>
      <c r="I10" s="186"/>
      <c r="J10" s="186"/>
      <c r="K10" s="189">
        <f>IFERROR(AVERAGE(E10:J10),"  ")</f>
        <v>1</v>
      </c>
      <c r="L10" s="93"/>
      <c r="M10" s="93"/>
    </row>
    <row r="11" spans="1:13" ht="15.75" x14ac:dyDescent="0.25">
      <c r="A11" s="93"/>
      <c r="B11" s="109">
        <f>IF(BIODATA!A7="","", BIODATA!A7)</f>
        <v>2</v>
      </c>
      <c r="C11" s="110" t="str">
        <f>IF(BIODATA!C7="","", BIODATA!C7)</f>
        <v>0009442217</v>
      </c>
      <c r="D11" s="111" t="str">
        <f>IF(BIODATA!E7="","", BIODATA!E7)</f>
        <v>Aisyah Maharani</v>
      </c>
      <c r="E11" s="186">
        <v>17</v>
      </c>
      <c r="F11" s="228"/>
      <c r="G11" s="186"/>
      <c r="H11" s="186"/>
      <c r="I11" s="186"/>
      <c r="J11" s="186"/>
      <c r="K11" s="189">
        <f>IFERROR(AVERAGE(E11:J11),"  ")</f>
        <v>17</v>
      </c>
      <c r="L11" s="93"/>
      <c r="M11" s="93"/>
    </row>
    <row r="12" spans="1:13" ht="15.75" x14ac:dyDescent="0.25">
      <c r="A12" s="93"/>
      <c r="B12" s="109" t="str">
        <f>IF(BIODATA!A8="","", BIODATA!A8)</f>
        <v/>
      </c>
      <c r="C12" s="110" t="str">
        <f>IF(BIODATA!C8="","", BIODATA!C8)</f>
        <v/>
      </c>
      <c r="D12" s="111" t="str">
        <f>IF(BIODATA!E8="","", BIODATA!E8)</f>
        <v/>
      </c>
      <c r="E12" s="186"/>
      <c r="F12" s="228"/>
      <c r="G12" s="186"/>
      <c r="H12" s="186"/>
      <c r="I12" s="186"/>
      <c r="J12" s="186"/>
      <c r="K12" s="189" t="str">
        <f t="shared" ref="K12:K74" si="0">IFERROR(AVERAGE(E12:J12),"  ")</f>
        <v xml:space="preserve">  </v>
      </c>
      <c r="L12" s="93"/>
      <c r="M12" s="93"/>
    </row>
    <row r="13" spans="1:13" ht="15.75" x14ac:dyDescent="0.25">
      <c r="A13" s="93"/>
      <c r="B13" s="109" t="str">
        <f>IF(BIODATA!A9="","", BIODATA!A9)</f>
        <v/>
      </c>
      <c r="C13" s="110" t="str">
        <f>IF(BIODATA!C9="","", BIODATA!C9)</f>
        <v/>
      </c>
      <c r="D13" s="111" t="str">
        <f>IF(BIODATA!E9="","", BIODATA!E9)</f>
        <v/>
      </c>
      <c r="E13" s="186"/>
      <c r="F13" s="228"/>
      <c r="G13" s="186"/>
      <c r="H13" s="186"/>
      <c r="I13" s="186"/>
      <c r="J13" s="18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IF(BIODATA!A10="","", BIODATA!A10)</f>
        <v/>
      </c>
      <c r="C14" s="110" t="str">
        <f>IF(BIODATA!C10="","", BIODATA!C10)</f>
        <v/>
      </c>
      <c r="D14" s="111" t="str">
        <f>IF(BIODATA!E10="","", BIODATA!E10)</f>
        <v/>
      </c>
      <c r="E14" s="186"/>
      <c r="F14" s="228"/>
      <c r="G14" s="186"/>
      <c r="H14" s="186"/>
      <c r="I14" s="186"/>
      <c r="J14" s="18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IF(BIODATA!A11="","", BIODATA!A11)</f>
        <v/>
      </c>
      <c r="C15" s="110" t="str">
        <f>IF(BIODATA!C11="","", BIODATA!C11)</f>
        <v/>
      </c>
      <c r="D15" s="111" t="str">
        <f>IF(BIODATA!E11="","", BIODATA!E11)</f>
        <v/>
      </c>
      <c r="E15" s="186"/>
      <c r="F15" s="228"/>
      <c r="G15" s="186"/>
      <c r="H15" s="186"/>
      <c r="I15" s="186"/>
      <c r="J15" s="18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IF(BIODATA!A12="","", BIODATA!A12)</f>
        <v/>
      </c>
      <c r="C16" s="110" t="str">
        <f>IF(BIODATA!C12="","", BIODATA!C12)</f>
        <v/>
      </c>
      <c r="D16" s="111" t="str">
        <f>IF(BIODATA!E12="","", BIODATA!E12)</f>
        <v/>
      </c>
      <c r="E16" s="186"/>
      <c r="F16" s="228"/>
      <c r="G16" s="186"/>
      <c r="H16" s="186"/>
      <c r="I16" s="186"/>
      <c r="J16" s="18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IF(BIODATA!A13="","", BIODATA!A13)</f>
        <v/>
      </c>
      <c r="C17" s="110" t="str">
        <f>IF(BIODATA!C13="","", BIODATA!C13)</f>
        <v/>
      </c>
      <c r="D17" s="111" t="str">
        <f>IF(BIODATA!E13="","", BIODATA!E13)</f>
        <v/>
      </c>
      <c r="E17" s="186"/>
      <c r="F17" s="228"/>
      <c r="G17" s="186"/>
      <c r="H17" s="186"/>
      <c r="I17" s="186"/>
      <c r="J17" s="18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IF(BIODATA!A14="","", BIODATA!A14)</f>
        <v/>
      </c>
      <c r="C18" s="110" t="str">
        <f>IF(BIODATA!C14="","", BIODATA!C14)</f>
        <v/>
      </c>
      <c r="D18" s="111" t="str">
        <f>IF(BIODATA!E14="","", BIODATA!E14)</f>
        <v/>
      </c>
      <c r="E18" s="186"/>
      <c r="F18" s="228"/>
      <c r="G18" s="186"/>
      <c r="H18" s="186"/>
      <c r="I18" s="186"/>
      <c r="J18" s="18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IF(BIODATA!A15="","", BIODATA!A15)</f>
        <v/>
      </c>
      <c r="C19" s="110" t="str">
        <f>IF(BIODATA!C15="","", BIODATA!C15)</f>
        <v/>
      </c>
      <c r="D19" s="111" t="str">
        <f>IF(BIODATA!E15="","", BIODATA!E15)</f>
        <v/>
      </c>
      <c r="E19" s="186"/>
      <c r="F19" s="228"/>
      <c r="G19" s="186"/>
      <c r="H19" s="186"/>
      <c r="I19" s="186"/>
      <c r="J19" s="18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IF(BIODATA!A16="","", BIODATA!A16)</f>
        <v/>
      </c>
      <c r="C20" s="110" t="str">
        <f>IF(BIODATA!C16="","", BIODATA!C16)</f>
        <v/>
      </c>
      <c r="D20" s="111" t="str">
        <f>IF(BIODATA!E16="","", BIODATA!E16)</f>
        <v/>
      </c>
      <c r="E20" s="186"/>
      <c r="F20" s="228"/>
      <c r="G20" s="186"/>
      <c r="H20" s="186"/>
      <c r="I20" s="186"/>
      <c r="J20" s="18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IF(BIODATA!A17="","", BIODATA!A17)</f>
        <v/>
      </c>
      <c r="C21" s="110" t="str">
        <f>IF(BIODATA!C17="","", BIODATA!C17)</f>
        <v/>
      </c>
      <c r="D21" s="111" t="str">
        <f>IF(BIODATA!E17="","", BIODATA!E17)</f>
        <v/>
      </c>
      <c r="E21" s="186"/>
      <c r="F21" s="228"/>
      <c r="G21" s="186"/>
      <c r="H21" s="186"/>
      <c r="I21" s="186"/>
      <c r="J21" s="18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IF(BIODATA!A18="","", BIODATA!A18)</f>
        <v/>
      </c>
      <c r="C22" s="110" t="str">
        <f>IF(BIODATA!C18="","", BIODATA!C18)</f>
        <v/>
      </c>
      <c r="D22" s="111" t="str">
        <f>IF(BIODATA!E18="","", BIODATA!E18)</f>
        <v/>
      </c>
      <c r="E22" s="186"/>
      <c r="F22" s="228"/>
      <c r="G22" s="186"/>
      <c r="H22" s="186"/>
      <c r="I22" s="186"/>
      <c r="J22" s="18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IF(BIODATA!A19="","", BIODATA!A19)</f>
        <v/>
      </c>
      <c r="C23" s="110" t="str">
        <f>IF(BIODATA!C19="","", BIODATA!C19)</f>
        <v/>
      </c>
      <c r="D23" s="111" t="str">
        <f>IF(BIODATA!E19="","", BIODATA!E19)</f>
        <v/>
      </c>
      <c r="E23" s="186"/>
      <c r="F23" s="228"/>
      <c r="G23" s="229"/>
      <c r="H23" s="186"/>
      <c r="I23" s="229"/>
      <c r="J23" s="229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IF(BIODATA!A20="","", BIODATA!A20)</f>
        <v/>
      </c>
      <c r="C24" s="110" t="str">
        <f>IF(BIODATA!C20="","", BIODATA!C20)</f>
        <v/>
      </c>
      <c r="D24" s="111" t="str">
        <f>IF(BIODATA!E20="","", BIODATA!E20)</f>
        <v/>
      </c>
      <c r="E24" s="186"/>
      <c r="F24" s="228"/>
      <c r="G24" s="186"/>
      <c r="H24" s="186"/>
      <c r="I24" s="186"/>
      <c r="J24" s="186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IF(BIODATA!A21="","", BIODATA!A21)</f>
        <v/>
      </c>
      <c r="C25" s="110" t="str">
        <f>IF(BIODATA!C21="","", BIODATA!C21)</f>
        <v/>
      </c>
      <c r="D25" s="111" t="str">
        <f>IF(BIODATA!E21="","", BIODATA!E21)</f>
        <v/>
      </c>
      <c r="E25" s="186"/>
      <c r="F25" s="228"/>
      <c r="G25" s="186"/>
      <c r="H25" s="186"/>
      <c r="I25" s="186"/>
      <c r="J25" s="18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IF(BIODATA!A22="","", BIODATA!A22)</f>
        <v/>
      </c>
      <c r="C26" s="110" t="str">
        <f>IF(BIODATA!C22="","", BIODATA!C22)</f>
        <v/>
      </c>
      <c r="D26" s="111" t="str">
        <f>IF(BIODATA!E22="","", BIODATA!E22)</f>
        <v/>
      </c>
      <c r="E26" s="186"/>
      <c r="F26" s="228"/>
      <c r="G26" s="186"/>
      <c r="H26" s="186"/>
      <c r="I26" s="186"/>
      <c r="J26" s="18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IF(BIODATA!A23="","", BIODATA!A23)</f>
        <v/>
      </c>
      <c r="C27" s="110" t="str">
        <f>IF(BIODATA!C23="","", BIODATA!C23)</f>
        <v/>
      </c>
      <c r="D27" s="111" t="str">
        <f>IF(BIODATA!E23="","", BIODATA!E23)</f>
        <v/>
      </c>
      <c r="E27" s="186"/>
      <c r="F27" s="228"/>
      <c r="G27" s="186"/>
      <c r="H27" s="186"/>
      <c r="I27" s="186"/>
      <c r="J27" s="18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IF(BIODATA!A24="","", BIODATA!A24)</f>
        <v/>
      </c>
      <c r="C28" s="110" t="str">
        <f>IF(BIODATA!C24="","", BIODATA!C24)</f>
        <v/>
      </c>
      <c r="D28" s="111" t="str">
        <f>IF(BIODATA!E24="","", BIODATA!E24)</f>
        <v/>
      </c>
      <c r="E28" s="186"/>
      <c r="F28" s="228"/>
      <c r="G28" s="186"/>
      <c r="H28" s="186"/>
      <c r="I28" s="186"/>
      <c r="J28" s="18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IF(BIODATA!A25="","", BIODATA!A25)</f>
        <v/>
      </c>
      <c r="C29" s="110" t="str">
        <f>IF(BIODATA!C25="","", BIODATA!C25)</f>
        <v/>
      </c>
      <c r="D29" s="111" t="str">
        <f>IF(BIODATA!E25="","", BIODATA!E25)</f>
        <v/>
      </c>
      <c r="E29" s="186"/>
      <c r="F29" s="228"/>
      <c r="G29" s="186"/>
      <c r="H29" s="186"/>
      <c r="I29" s="186"/>
      <c r="J29" s="18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IF(BIODATA!A26="","", BIODATA!A26)</f>
        <v/>
      </c>
      <c r="C30" s="110" t="str">
        <f>IF(BIODATA!C26="","", BIODATA!C26)</f>
        <v/>
      </c>
      <c r="D30" s="111" t="str">
        <f>IF(BIODATA!E26="","", BIODATA!E26)</f>
        <v/>
      </c>
      <c r="E30" s="186"/>
      <c r="F30" s="228"/>
      <c r="G30" s="186"/>
      <c r="H30" s="186"/>
      <c r="I30" s="186"/>
      <c r="J30" s="18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IF(BIODATA!A27="","", BIODATA!A27)</f>
        <v/>
      </c>
      <c r="C31" s="110" t="str">
        <f>IF(BIODATA!C27="","", BIODATA!C27)</f>
        <v/>
      </c>
      <c r="D31" s="111" t="str">
        <f>IF(BIODATA!E27="","", BIODATA!E27)</f>
        <v/>
      </c>
      <c r="E31" s="186"/>
      <c r="F31" s="228"/>
      <c r="G31" s="186"/>
      <c r="H31" s="186"/>
      <c r="I31" s="186"/>
      <c r="J31" s="18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IF(BIODATA!A28="","", BIODATA!A28)</f>
        <v/>
      </c>
      <c r="C32" s="110" t="str">
        <f>IF(BIODATA!C28="","", BIODATA!C28)</f>
        <v/>
      </c>
      <c r="D32" s="111" t="str">
        <f>IF(BIODATA!E28="","", BIODATA!E28)</f>
        <v/>
      </c>
      <c r="E32" s="186"/>
      <c r="F32" s="186"/>
      <c r="G32" s="186"/>
      <c r="H32" s="186"/>
      <c r="I32" s="186"/>
      <c r="J32" s="18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IF(BIODATA!A29="","", BIODATA!A29)</f>
        <v/>
      </c>
      <c r="C33" s="110" t="str">
        <f>IF(BIODATA!C29="","", BIODATA!C29)</f>
        <v/>
      </c>
      <c r="D33" s="111" t="str">
        <f>IF(BIODATA!E29="","", BIODATA!E29)</f>
        <v/>
      </c>
      <c r="E33" s="186"/>
      <c r="F33" s="228"/>
      <c r="G33" s="186"/>
      <c r="H33" s="186"/>
      <c r="I33" s="186"/>
      <c r="J33" s="18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IF(BIODATA!A30="","", BIODATA!A30)</f>
        <v/>
      </c>
      <c r="C34" s="110" t="str">
        <f>IF(BIODATA!C30="","", BIODATA!C30)</f>
        <v/>
      </c>
      <c r="D34" s="111" t="str">
        <f>IF(BIODATA!E30="","", BIODATA!E30)</f>
        <v/>
      </c>
      <c r="E34" s="186"/>
      <c r="F34" s="228"/>
      <c r="G34" s="186"/>
      <c r="H34" s="186"/>
      <c r="I34" s="186"/>
      <c r="J34" s="18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IF(BIODATA!A31="","", BIODATA!A31)</f>
        <v/>
      </c>
      <c r="C35" s="110" t="str">
        <f>IF(BIODATA!C31="","", BIODATA!C31)</f>
        <v/>
      </c>
      <c r="D35" s="111" t="str">
        <f>IF(BIODATA!E31="","", BIODATA!E31)</f>
        <v/>
      </c>
      <c r="E35" s="186"/>
      <c r="F35" s="228"/>
      <c r="G35" s="186"/>
      <c r="H35" s="186"/>
      <c r="I35" s="186"/>
      <c r="J35" s="18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IF(BIODATA!A32="","", BIODATA!A32)</f>
        <v/>
      </c>
      <c r="C36" s="110" t="str">
        <f>IF(BIODATA!C32="","", BIODATA!C32)</f>
        <v/>
      </c>
      <c r="D36" s="111" t="str">
        <f>IF(BIODATA!E32="","", BIODATA!E32)</f>
        <v/>
      </c>
      <c r="E36" s="186"/>
      <c r="F36" s="228"/>
      <c r="G36" s="186"/>
      <c r="H36" s="186"/>
      <c r="I36" s="186"/>
      <c r="J36" s="18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IF(BIODATA!A33="","", BIODATA!A33)</f>
        <v/>
      </c>
      <c r="C37" s="110" t="str">
        <f>IF(BIODATA!C33="","", BIODATA!C33)</f>
        <v/>
      </c>
      <c r="D37" s="111" t="str">
        <f>IF(BIODATA!E33="","", BIODATA!E33)</f>
        <v/>
      </c>
      <c r="E37" s="186"/>
      <c r="F37" s="228"/>
      <c r="G37" s="186"/>
      <c r="H37" s="186"/>
      <c r="I37" s="186"/>
      <c r="J37" s="18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IF(BIODATA!A34="","", BIODATA!A34)</f>
        <v/>
      </c>
      <c r="C38" s="110" t="str">
        <f>IF(BIODATA!C34="","", BIODATA!C34)</f>
        <v/>
      </c>
      <c r="D38" s="111" t="str">
        <f>IF(BIODATA!E34="","", BIODATA!E34)</f>
        <v/>
      </c>
      <c r="E38" s="186"/>
      <c r="F38" s="228"/>
      <c r="G38" s="186"/>
      <c r="H38" s="186"/>
      <c r="I38" s="186"/>
      <c r="J38" s="18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IF(BIODATA!A35="","", BIODATA!A35)</f>
        <v/>
      </c>
      <c r="C39" s="110" t="str">
        <f>IF(BIODATA!C35="","", BIODATA!C35)</f>
        <v/>
      </c>
      <c r="D39" s="111" t="str">
        <f>IF(BIODATA!E35="","", BIODATA!E35)</f>
        <v/>
      </c>
      <c r="E39" s="186"/>
      <c r="F39" s="228"/>
      <c r="G39" s="186"/>
      <c r="H39" s="186"/>
      <c r="I39" s="186"/>
      <c r="J39" s="18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IF(BIODATA!A36="","", BIODATA!A36)</f>
        <v/>
      </c>
      <c r="C40" s="110" t="str">
        <f>IF(BIODATA!C36="","", BIODATA!C36)</f>
        <v/>
      </c>
      <c r="D40" s="111" t="str">
        <f>IF(BIODATA!E36="","", BIODATA!E36)</f>
        <v/>
      </c>
      <c r="E40" s="186"/>
      <c r="F40" s="228"/>
      <c r="G40" s="229"/>
      <c r="H40" s="186"/>
      <c r="I40" s="229"/>
      <c r="J40" s="229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IF(BIODATA!A37="","", BIODATA!A37)</f>
        <v/>
      </c>
      <c r="C41" s="110" t="str">
        <f>IF(BIODATA!C37="","", BIODATA!C37)</f>
        <v/>
      </c>
      <c r="D41" s="111" t="str">
        <f>IF(BIODATA!E37="","", BIODATA!E37)</f>
        <v/>
      </c>
      <c r="E41" s="186"/>
      <c r="F41" s="228"/>
      <c r="G41" s="186"/>
      <c r="H41" s="186"/>
      <c r="I41" s="186"/>
      <c r="J41" s="186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IF(BIODATA!A38="","", BIODATA!A38)</f>
        <v/>
      </c>
      <c r="C42" s="110" t="str">
        <f>IF(BIODATA!C38="","", BIODATA!C38)</f>
        <v/>
      </c>
      <c r="D42" s="111" t="str">
        <f>IF(BIODATA!E38="","", BIODATA!E38)</f>
        <v/>
      </c>
      <c r="E42" s="186"/>
      <c r="F42" s="228"/>
      <c r="G42" s="186"/>
      <c r="H42" s="186"/>
      <c r="I42" s="186"/>
      <c r="J42" s="18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IF(BIODATA!A39="","", BIODATA!A39)</f>
        <v/>
      </c>
      <c r="C43" s="110" t="str">
        <f>IF(BIODATA!C39="","", BIODATA!C39)</f>
        <v/>
      </c>
      <c r="D43" s="111" t="str">
        <f>IF(BIODATA!E39="","", BIODATA!E39)</f>
        <v/>
      </c>
      <c r="E43" s="186"/>
      <c r="F43" s="228"/>
      <c r="G43" s="186"/>
      <c r="H43" s="186"/>
      <c r="I43" s="186"/>
      <c r="J43" s="18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IF(BIODATA!A40="","", BIODATA!A40)</f>
        <v/>
      </c>
      <c r="C44" s="110" t="str">
        <f>IF(BIODATA!C40="","", BIODATA!C40)</f>
        <v/>
      </c>
      <c r="D44" s="111" t="str">
        <f>IF(BIODATA!E40="","", BIODATA!E40)</f>
        <v/>
      </c>
      <c r="E44" s="186"/>
      <c r="F44" s="228"/>
      <c r="G44" s="186"/>
      <c r="H44" s="186"/>
      <c r="I44" s="186"/>
      <c r="J44" s="18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IF(BIODATA!A41="","", BIODATA!A41)</f>
        <v/>
      </c>
      <c r="C45" s="110" t="str">
        <f>IF(BIODATA!C41="","", BIODATA!C41)</f>
        <v/>
      </c>
      <c r="D45" s="111" t="str">
        <f>IF(BIODATA!E41="","", BIODATA!E41)</f>
        <v/>
      </c>
      <c r="E45" s="186"/>
      <c r="F45" s="228"/>
      <c r="G45" s="186"/>
      <c r="H45" s="186"/>
      <c r="I45" s="186"/>
      <c r="J45" s="18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IF(BIODATA!A42="","", BIODATA!A42)</f>
        <v/>
      </c>
      <c r="C46" s="110" t="str">
        <f>IF(BIODATA!C42="","", BIODATA!C42)</f>
        <v/>
      </c>
      <c r="D46" s="111" t="str">
        <f>IF(BIODATA!E42="","", BIODATA!E42)</f>
        <v/>
      </c>
      <c r="E46" s="186"/>
      <c r="F46" s="228"/>
      <c r="G46" s="186"/>
      <c r="H46" s="186"/>
      <c r="I46" s="186"/>
      <c r="J46" s="18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IF(BIODATA!A43="","", BIODATA!A43)</f>
        <v/>
      </c>
      <c r="C47" s="110" t="str">
        <f>IF(BIODATA!C43="","", BIODATA!C43)</f>
        <v/>
      </c>
      <c r="D47" s="111" t="str">
        <f>IF(BIODATA!E43="","", BIODATA!E43)</f>
        <v/>
      </c>
      <c r="E47" s="186"/>
      <c r="F47" s="228"/>
      <c r="G47" s="186"/>
      <c r="H47" s="186"/>
      <c r="I47" s="186"/>
      <c r="J47" s="18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IF(BIODATA!A44="","", BIODATA!A44)</f>
        <v/>
      </c>
      <c r="C48" s="110" t="str">
        <f>IF(BIODATA!C44="","", BIODATA!C44)</f>
        <v/>
      </c>
      <c r="D48" s="111" t="str">
        <f>IF(BIODATA!E44="","", BIODATA!E44)</f>
        <v/>
      </c>
      <c r="E48" s="186"/>
      <c r="F48" s="228"/>
      <c r="G48" s="186"/>
      <c r="H48" s="186"/>
      <c r="I48" s="186"/>
      <c r="J48" s="18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IF(BIODATA!A45="","", BIODATA!A45)</f>
        <v/>
      </c>
      <c r="C49" s="110" t="str">
        <f>IF(BIODATA!C45="","", BIODATA!C45)</f>
        <v/>
      </c>
      <c r="D49" s="111" t="str">
        <f>IF(BIODATA!E45="","", BIODATA!E45)</f>
        <v/>
      </c>
      <c r="E49" s="186"/>
      <c r="F49" s="228"/>
      <c r="G49" s="186"/>
      <c r="H49" s="186"/>
      <c r="I49" s="186"/>
      <c r="J49" s="18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IF(BIODATA!A46="","", BIODATA!A46)</f>
        <v/>
      </c>
      <c r="C50" s="110" t="str">
        <f>IF(BIODATA!C46="","", BIODATA!C46)</f>
        <v/>
      </c>
      <c r="D50" s="111" t="str">
        <f>IF(BIODATA!E46="","", BIODATA!E46)</f>
        <v/>
      </c>
      <c r="E50" s="230"/>
      <c r="F50" s="231"/>
      <c r="G50" s="230"/>
      <c r="H50" s="231"/>
      <c r="I50" s="230"/>
      <c r="J50" s="231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IF(BIODATA!A47="","", BIODATA!A47)</f>
        <v/>
      </c>
      <c r="C51" s="110" t="str">
        <f>IF(BIODATA!C47="","", BIODATA!C47)</f>
        <v/>
      </c>
      <c r="D51" s="111" t="str">
        <f>IF(BIODATA!E47="","", BIODATA!E47)</f>
        <v/>
      </c>
      <c r="E51" s="230"/>
      <c r="F51" s="231"/>
      <c r="G51" s="230"/>
      <c r="H51" s="231"/>
      <c r="I51" s="230"/>
      <c r="J51" s="231"/>
      <c r="K51" s="189" t="str">
        <f t="shared" si="0"/>
        <v xml:space="preserve">  </v>
      </c>
      <c r="L51" s="93"/>
      <c r="M51" s="93"/>
    </row>
    <row r="52" spans="1:13" s="97" customFormat="1" ht="15.75" x14ac:dyDescent="0.25">
      <c r="A52" s="93"/>
      <c r="B52" s="109" t="str">
        <f>IF(BIODATA!A48="","", BIODATA!A48)</f>
        <v/>
      </c>
      <c r="C52" s="110" t="str">
        <f>IF(BIODATA!C48="","", BIODATA!C48)</f>
        <v/>
      </c>
      <c r="D52" s="111" t="str">
        <f>IF(BIODATA!E48="","", BIODATA!E48)</f>
        <v/>
      </c>
      <c r="E52" s="230"/>
      <c r="F52" s="231"/>
      <c r="G52" s="230"/>
      <c r="H52" s="231"/>
      <c r="I52" s="230"/>
      <c r="J52" s="231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IF(BIODATA!A49="","", BIODATA!A49)</f>
        <v/>
      </c>
      <c r="C53" s="110" t="str">
        <f>IF(BIODATA!C49="","", BIODATA!C49)</f>
        <v/>
      </c>
      <c r="D53" s="111" t="str">
        <f>IF(BIODATA!E49="","", BIODATA!E49)</f>
        <v/>
      </c>
      <c r="E53" s="230"/>
      <c r="F53" s="231"/>
      <c r="G53" s="230"/>
      <c r="H53" s="231"/>
      <c r="I53" s="230"/>
      <c r="J53" s="231"/>
      <c r="K53" s="189" t="str">
        <f t="shared" si="0"/>
        <v xml:space="preserve">  </v>
      </c>
      <c r="L53" s="93"/>
      <c r="M53" s="93"/>
    </row>
    <row r="54" spans="1:13" ht="15" customHeight="1" x14ac:dyDescent="0.25">
      <c r="A54" s="93"/>
      <c r="B54" s="109" t="str">
        <f>IF(BIODATA!A50="","", BIODATA!A50)</f>
        <v/>
      </c>
      <c r="C54" s="110" t="str">
        <f>IF(BIODATA!C50="","", BIODATA!C50)</f>
        <v/>
      </c>
      <c r="D54" s="111" t="str">
        <f>IF(BIODATA!E50="","", BIODATA!E50)</f>
        <v/>
      </c>
      <c r="E54" s="230"/>
      <c r="F54" s="231"/>
      <c r="G54" s="230"/>
      <c r="H54" s="231"/>
      <c r="I54" s="230"/>
      <c r="J54" s="231"/>
      <c r="K54" s="189" t="str">
        <f t="shared" si="0"/>
        <v xml:space="preserve">  </v>
      </c>
      <c r="L54" s="93"/>
      <c r="M54" s="93"/>
    </row>
    <row r="55" spans="1:13" ht="15" customHeight="1" x14ac:dyDescent="0.25">
      <c r="A55" s="93"/>
      <c r="B55" s="109" t="str">
        <f>IF(BIODATA!A51="","", BIODATA!A51)</f>
        <v/>
      </c>
      <c r="C55" s="110" t="str">
        <f>IF(BIODATA!C51="","", BIODATA!C51)</f>
        <v/>
      </c>
      <c r="D55" s="111" t="str">
        <f>IF(BIODATA!E51="","", BIODATA!E51)</f>
        <v/>
      </c>
      <c r="E55" s="230"/>
      <c r="F55" s="231"/>
      <c r="G55" s="230"/>
      <c r="H55" s="231"/>
      <c r="I55" s="230"/>
      <c r="J55" s="231"/>
      <c r="K55" s="189" t="str">
        <f t="shared" si="0"/>
        <v xml:space="preserve">  </v>
      </c>
      <c r="L55" s="93"/>
      <c r="M55" s="93"/>
    </row>
    <row r="56" spans="1:13" ht="15" customHeight="1" x14ac:dyDescent="0.25">
      <c r="A56" s="93"/>
      <c r="B56" s="109" t="str">
        <f>IF(BIODATA!A52="","", BIODATA!A52)</f>
        <v/>
      </c>
      <c r="C56" s="110" t="str">
        <f>IF(BIODATA!C52="","", BIODATA!C52)</f>
        <v/>
      </c>
      <c r="D56" s="111" t="str">
        <f>IF(BIODATA!E52="","", BIODATA!E52)</f>
        <v/>
      </c>
      <c r="E56" s="230"/>
      <c r="F56" s="231"/>
      <c r="G56" s="230"/>
      <c r="H56" s="231"/>
      <c r="I56" s="230"/>
      <c r="J56" s="231"/>
      <c r="K56" s="189" t="str">
        <f t="shared" si="0"/>
        <v xml:space="preserve">  </v>
      </c>
      <c r="L56" s="93"/>
      <c r="M56" s="93"/>
    </row>
    <row r="57" spans="1:13" ht="15" customHeight="1" x14ac:dyDescent="0.25">
      <c r="A57" s="93"/>
      <c r="B57" s="109" t="str">
        <f>IF(BIODATA!A53="","", BIODATA!A53)</f>
        <v/>
      </c>
      <c r="C57" s="110" t="str">
        <f>IF(BIODATA!C53="","", BIODATA!C53)</f>
        <v/>
      </c>
      <c r="D57" s="111" t="str">
        <f>IF(BIODATA!E53="","", BIODATA!E53)</f>
        <v/>
      </c>
      <c r="E57" s="230"/>
      <c r="F57" s="231"/>
      <c r="G57" s="230"/>
      <c r="H57" s="231"/>
      <c r="I57" s="230"/>
      <c r="J57" s="231"/>
      <c r="K57" s="189" t="str">
        <f t="shared" si="0"/>
        <v xml:space="preserve">  </v>
      </c>
      <c r="L57" s="93"/>
      <c r="M57" s="93"/>
    </row>
    <row r="58" spans="1:13" ht="15" customHeight="1" x14ac:dyDescent="0.25">
      <c r="A58" s="93"/>
      <c r="B58" s="109" t="str">
        <f>IF(BIODATA!A54="","", BIODATA!A54)</f>
        <v/>
      </c>
      <c r="C58" s="110" t="str">
        <f>IF(BIODATA!C54="","", BIODATA!C54)</f>
        <v/>
      </c>
      <c r="D58" s="111" t="str">
        <f>IF(BIODATA!E54="","", BIODATA!E54)</f>
        <v/>
      </c>
      <c r="E58" s="230"/>
      <c r="F58" s="231"/>
      <c r="G58" s="230"/>
      <c r="H58" s="231"/>
      <c r="I58" s="230"/>
      <c r="J58" s="231"/>
      <c r="K58" s="189" t="str">
        <f t="shared" si="0"/>
        <v xml:space="preserve">  </v>
      </c>
      <c r="L58" s="93"/>
      <c r="M58" s="93"/>
    </row>
    <row r="59" spans="1:13" ht="15" customHeight="1" x14ac:dyDescent="0.25">
      <c r="A59" s="93"/>
      <c r="B59" s="109" t="str">
        <f>IF(BIODATA!A55="","", BIODATA!A55)</f>
        <v/>
      </c>
      <c r="C59" s="110" t="str">
        <f>IF(BIODATA!C55="","", BIODATA!C55)</f>
        <v/>
      </c>
      <c r="D59" s="111" t="str">
        <f>IF(BIODATA!E55="","", BIODATA!E55)</f>
        <v/>
      </c>
      <c r="E59" s="230"/>
      <c r="F59" s="231"/>
      <c r="G59" s="230"/>
      <c r="H59" s="231"/>
      <c r="I59" s="230"/>
      <c r="J59" s="231"/>
      <c r="K59" s="189" t="str">
        <f t="shared" si="0"/>
        <v xml:space="preserve">  </v>
      </c>
      <c r="L59" s="93"/>
      <c r="M59" s="93"/>
    </row>
    <row r="60" spans="1:13" ht="15" customHeight="1" x14ac:dyDescent="0.25">
      <c r="A60" s="93"/>
      <c r="B60" s="109" t="str">
        <f>IF(BIODATA!A56="","", BIODATA!A56)</f>
        <v/>
      </c>
      <c r="C60" s="110" t="str">
        <f>IF(BIODATA!C56="","", BIODATA!C56)</f>
        <v/>
      </c>
      <c r="D60" s="111" t="str">
        <f>IF(BIODATA!E56="","", BIODATA!E56)</f>
        <v/>
      </c>
      <c r="E60" s="230"/>
      <c r="F60" s="231"/>
      <c r="G60" s="230"/>
      <c r="H60" s="231"/>
      <c r="I60" s="230"/>
      <c r="J60" s="231"/>
      <c r="K60" s="189" t="str">
        <f t="shared" si="0"/>
        <v xml:space="preserve">  </v>
      </c>
      <c r="L60" s="93"/>
      <c r="M60" s="93"/>
    </row>
    <row r="61" spans="1:13" ht="15" customHeight="1" x14ac:dyDescent="0.25">
      <c r="A61" s="93"/>
      <c r="B61" s="109" t="str">
        <f>IF(BIODATA!A57="","", BIODATA!A57)</f>
        <v/>
      </c>
      <c r="C61" s="110" t="str">
        <f>IF(BIODATA!C57="","", BIODATA!C57)</f>
        <v/>
      </c>
      <c r="D61" s="111" t="str">
        <f>IF(BIODATA!E57="","", BIODATA!E57)</f>
        <v/>
      </c>
      <c r="E61" s="230"/>
      <c r="F61" s="231"/>
      <c r="G61" s="230"/>
      <c r="H61" s="231"/>
      <c r="I61" s="230"/>
      <c r="J61" s="231"/>
      <c r="K61" s="189" t="str">
        <f t="shared" si="0"/>
        <v xml:space="preserve">  </v>
      </c>
      <c r="L61" s="93"/>
      <c r="M61" s="93"/>
    </row>
    <row r="62" spans="1:13" ht="15" customHeight="1" x14ac:dyDescent="0.25">
      <c r="A62" s="93"/>
      <c r="B62" s="109" t="str">
        <f>IF(BIODATA!A58="","", BIODATA!A58)</f>
        <v/>
      </c>
      <c r="C62" s="110" t="str">
        <f>IF(BIODATA!C58="","", BIODATA!C58)</f>
        <v/>
      </c>
      <c r="D62" s="111" t="str">
        <f>IF(BIODATA!E58="","", BIODATA!E58)</f>
        <v/>
      </c>
      <c r="E62" s="230"/>
      <c r="F62" s="231"/>
      <c r="G62" s="230"/>
      <c r="H62" s="231"/>
      <c r="I62" s="230"/>
      <c r="J62" s="231"/>
      <c r="K62" s="189" t="str">
        <f t="shared" si="0"/>
        <v xml:space="preserve">  </v>
      </c>
      <c r="L62" s="93"/>
      <c r="M62" s="93"/>
    </row>
    <row r="63" spans="1:13" ht="15" customHeight="1" x14ac:dyDescent="0.25">
      <c r="A63" s="93"/>
      <c r="B63" s="109" t="str">
        <f>IF(BIODATA!A59="","", BIODATA!A59)</f>
        <v/>
      </c>
      <c r="C63" s="110" t="str">
        <f>IF(BIODATA!C59="","", BIODATA!C59)</f>
        <v/>
      </c>
      <c r="D63" s="111" t="str">
        <f>IF(BIODATA!E59="","", BIODATA!E59)</f>
        <v/>
      </c>
      <c r="E63" s="230"/>
      <c r="F63" s="231"/>
      <c r="G63" s="230"/>
      <c r="H63" s="231"/>
      <c r="I63" s="230"/>
      <c r="J63" s="231"/>
      <c r="K63" s="189" t="str">
        <f t="shared" si="0"/>
        <v xml:space="preserve">  </v>
      </c>
      <c r="L63" s="93"/>
      <c r="M63" s="93"/>
    </row>
    <row r="64" spans="1:13" ht="15" customHeight="1" x14ac:dyDescent="0.25">
      <c r="A64" s="93"/>
      <c r="B64" s="109" t="str">
        <f>IF(BIODATA!A60="","", BIODATA!A60)</f>
        <v/>
      </c>
      <c r="C64" s="110" t="str">
        <f>IF(BIODATA!C60="","", BIODATA!C60)</f>
        <v/>
      </c>
      <c r="D64" s="111" t="str">
        <f>IF(BIODATA!E60="","", BIODATA!E60)</f>
        <v/>
      </c>
      <c r="E64" s="230"/>
      <c r="F64" s="231"/>
      <c r="G64" s="230"/>
      <c r="H64" s="231"/>
      <c r="I64" s="230"/>
      <c r="J64" s="231"/>
      <c r="K64" s="189" t="str">
        <f t="shared" si="0"/>
        <v xml:space="preserve">  </v>
      </c>
      <c r="L64" s="93"/>
      <c r="M64" s="93"/>
    </row>
    <row r="65" spans="1:13" ht="15" customHeight="1" x14ac:dyDescent="0.25">
      <c r="A65" s="93"/>
      <c r="B65" s="109" t="str">
        <f>IF(BIODATA!A61="","", BIODATA!A61)</f>
        <v/>
      </c>
      <c r="C65" s="110" t="str">
        <f>IF(BIODATA!C61="","", BIODATA!C61)</f>
        <v/>
      </c>
      <c r="D65" s="111" t="str">
        <f>IF(BIODATA!E61="","", BIODATA!E61)</f>
        <v/>
      </c>
      <c r="E65" s="230"/>
      <c r="F65" s="231"/>
      <c r="G65" s="230"/>
      <c r="H65" s="231"/>
      <c r="I65" s="230"/>
      <c r="J65" s="231"/>
      <c r="K65" s="189" t="str">
        <f t="shared" si="0"/>
        <v xml:space="preserve">  </v>
      </c>
      <c r="L65" s="93"/>
      <c r="M65" s="93"/>
    </row>
    <row r="66" spans="1:13" ht="15" customHeight="1" x14ac:dyDescent="0.25">
      <c r="A66" s="93"/>
      <c r="B66" s="109" t="str">
        <f>IF(BIODATA!A62="","", BIODATA!A62)</f>
        <v/>
      </c>
      <c r="C66" s="110" t="str">
        <f>IF(BIODATA!C62="","", BIODATA!C62)</f>
        <v/>
      </c>
      <c r="D66" s="111" t="str">
        <f>IF(BIODATA!E62="","", BIODATA!E62)</f>
        <v/>
      </c>
      <c r="E66" s="230"/>
      <c r="F66" s="231"/>
      <c r="G66" s="230"/>
      <c r="H66" s="231"/>
      <c r="I66" s="230"/>
      <c r="J66" s="231"/>
      <c r="K66" s="189" t="str">
        <f t="shared" si="0"/>
        <v xml:space="preserve">  </v>
      </c>
      <c r="L66" s="93"/>
      <c r="M66" s="93"/>
    </row>
    <row r="67" spans="1:13" ht="15" customHeight="1" x14ac:dyDescent="0.25">
      <c r="A67" s="93"/>
      <c r="B67" s="109" t="str">
        <f>IF(BIODATA!A63="","", BIODATA!A63)</f>
        <v/>
      </c>
      <c r="C67" s="110" t="str">
        <f>IF(BIODATA!C63="","", BIODATA!C63)</f>
        <v/>
      </c>
      <c r="D67" s="111" t="str">
        <f>IF(BIODATA!E63="","", BIODATA!E63)</f>
        <v/>
      </c>
      <c r="E67" s="230"/>
      <c r="F67" s="231"/>
      <c r="G67" s="230"/>
      <c r="H67" s="231"/>
      <c r="I67" s="230"/>
      <c r="J67" s="231"/>
      <c r="K67" s="189" t="str">
        <f t="shared" si="0"/>
        <v xml:space="preserve">  </v>
      </c>
      <c r="L67" s="93"/>
      <c r="M67" s="93"/>
    </row>
    <row r="68" spans="1:13" ht="15" customHeight="1" x14ac:dyDescent="0.25">
      <c r="A68" s="93"/>
      <c r="B68" s="109" t="str">
        <f>IF(BIODATA!A64="","", BIODATA!A64)</f>
        <v/>
      </c>
      <c r="C68" s="110" t="str">
        <f>IF(BIODATA!C64="","", BIODATA!C64)</f>
        <v/>
      </c>
      <c r="D68" s="111" t="str">
        <f>IF(BIODATA!E64="","", BIODATA!E64)</f>
        <v/>
      </c>
      <c r="E68" s="230"/>
      <c r="F68" s="231"/>
      <c r="G68" s="230"/>
      <c r="H68" s="231"/>
      <c r="I68" s="230"/>
      <c r="J68" s="231"/>
      <c r="K68" s="189" t="str">
        <f t="shared" si="0"/>
        <v xml:space="preserve">  </v>
      </c>
      <c r="L68" s="93"/>
      <c r="M68" s="93"/>
    </row>
    <row r="69" spans="1:13" ht="15" customHeight="1" x14ac:dyDescent="0.25">
      <c r="A69" s="93"/>
      <c r="B69" s="109" t="str">
        <f>IF(BIODATA!A65="","", BIODATA!A65)</f>
        <v/>
      </c>
      <c r="C69" s="110" t="str">
        <f>IF(BIODATA!C65="","", BIODATA!C65)</f>
        <v/>
      </c>
      <c r="D69" s="111" t="str">
        <f>IF(BIODATA!E65="","", BIODATA!E65)</f>
        <v/>
      </c>
      <c r="E69" s="230"/>
      <c r="F69" s="231"/>
      <c r="G69" s="230"/>
      <c r="H69" s="231"/>
      <c r="I69" s="230"/>
      <c r="J69" s="231"/>
      <c r="K69" s="189" t="str">
        <f t="shared" si="0"/>
        <v xml:space="preserve">  </v>
      </c>
      <c r="L69" s="93"/>
      <c r="M69" s="93"/>
    </row>
    <row r="70" spans="1:13" ht="15" customHeight="1" x14ac:dyDescent="0.25">
      <c r="A70" s="93"/>
      <c r="B70" s="109" t="str">
        <f>IF(BIODATA!A66="","", BIODATA!A66)</f>
        <v/>
      </c>
      <c r="C70" s="110" t="str">
        <f>IF(BIODATA!C66="","", BIODATA!C66)</f>
        <v/>
      </c>
      <c r="D70" s="111" t="str">
        <f>IF(BIODATA!E66="","", BIODATA!E66)</f>
        <v/>
      </c>
      <c r="E70" s="230"/>
      <c r="F70" s="231"/>
      <c r="G70" s="230"/>
      <c r="H70" s="231"/>
      <c r="I70" s="230"/>
      <c r="J70" s="231"/>
      <c r="K70" s="189" t="str">
        <f t="shared" si="0"/>
        <v xml:space="preserve">  </v>
      </c>
      <c r="L70" s="93"/>
      <c r="M70" s="93"/>
    </row>
    <row r="71" spans="1:13" ht="15" customHeight="1" x14ac:dyDescent="0.25">
      <c r="A71" s="93"/>
      <c r="B71" s="109" t="str">
        <f>IF(BIODATA!A67="","", BIODATA!A67)</f>
        <v/>
      </c>
      <c r="C71" s="110" t="str">
        <f>IF(BIODATA!C67="","", BIODATA!C67)</f>
        <v/>
      </c>
      <c r="D71" s="111" t="str">
        <f>IF(BIODATA!E67="","", BIODATA!E67)</f>
        <v/>
      </c>
      <c r="E71" s="230"/>
      <c r="F71" s="231"/>
      <c r="G71" s="230"/>
      <c r="H71" s="231"/>
      <c r="I71" s="230"/>
      <c r="J71" s="231"/>
      <c r="K71" s="189" t="str">
        <f t="shared" si="0"/>
        <v xml:space="preserve">  </v>
      </c>
      <c r="L71" s="93"/>
      <c r="M71" s="93"/>
    </row>
    <row r="72" spans="1:13" ht="15" customHeight="1" x14ac:dyDescent="0.25">
      <c r="A72" s="93"/>
      <c r="B72" s="109" t="str">
        <f>IF(BIODATA!A68="","", BIODATA!A68)</f>
        <v/>
      </c>
      <c r="C72" s="110" t="str">
        <f>IF(BIODATA!C68="","", BIODATA!C68)</f>
        <v/>
      </c>
      <c r="D72" s="111" t="str">
        <f>IF(BIODATA!E68="","", BIODATA!E68)</f>
        <v/>
      </c>
      <c r="E72" s="230"/>
      <c r="F72" s="231"/>
      <c r="G72" s="230"/>
      <c r="H72" s="231"/>
      <c r="I72" s="230"/>
      <c r="J72" s="231"/>
      <c r="K72" s="189" t="str">
        <f t="shared" si="0"/>
        <v xml:space="preserve">  </v>
      </c>
      <c r="L72" s="93"/>
      <c r="M72" s="93"/>
    </row>
    <row r="73" spans="1:13" ht="15" customHeight="1" x14ac:dyDescent="0.25">
      <c r="A73" s="93"/>
      <c r="B73" s="109" t="str">
        <f>IF(BIODATA!A69="","", BIODATA!A69)</f>
        <v/>
      </c>
      <c r="C73" s="110" t="str">
        <f>IF(BIODATA!C69="","", BIODATA!C69)</f>
        <v/>
      </c>
      <c r="D73" s="111" t="str">
        <f>IF(BIODATA!E69="","", BIODATA!E69)</f>
        <v/>
      </c>
      <c r="E73" s="230"/>
      <c r="F73" s="231"/>
      <c r="G73" s="230"/>
      <c r="H73" s="231"/>
      <c r="I73" s="230"/>
      <c r="J73" s="231"/>
      <c r="K73" s="189" t="str">
        <f t="shared" si="0"/>
        <v xml:space="preserve">  </v>
      </c>
      <c r="L73" s="93"/>
      <c r="M73" s="93"/>
    </row>
    <row r="74" spans="1:13" ht="15" customHeight="1" x14ac:dyDescent="0.25">
      <c r="A74" s="93"/>
      <c r="B74" s="109" t="str">
        <f>IF(BIODATA!A70="","", BIODATA!A70)</f>
        <v/>
      </c>
      <c r="C74" s="110" t="str">
        <f>IF(BIODATA!C70="","", BIODATA!C70)</f>
        <v/>
      </c>
      <c r="D74" s="111" t="str">
        <f>IF(BIODATA!E70="","", BIODATA!E70)</f>
        <v/>
      </c>
      <c r="E74" s="230"/>
      <c r="F74" s="231"/>
      <c r="G74" s="230"/>
      <c r="H74" s="231"/>
      <c r="I74" s="230"/>
      <c r="J74" s="231"/>
      <c r="K74" s="189" t="str">
        <f t="shared" si="0"/>
        <v xml:space="preserve">  </v>
      </c>
      <c r="L74" s="93"/>
      <c r="M74" s="93"/>
    </row>
    <row r="75" spans="1:13" ht="15" customHeight="1" x14ac:dyDescent="0.25">
      <c r="A75" s="93"/>
      <c r="B75" s="109" t="str">
        <f>IF(BIODATA!A71="","", BIODATA!A71)</f>
        <v/>
      </c>
      <c r="C75" s="110" t="str">
        <f>IF(BIODATA!C71="","", BIODATA!C71)</f>
        <v/>
      </c>
      <c r="D75" s="111" t="str">
        <f>IF(BIODATA!E71="","", BIODATA!E71)</f>
        <v/>
      </c>
      <c r="E75" s="230"/>
      <c r="F75" s="231"/>
      <c r="G75" s="230"/>
      <c r="H75" s="231"/>
      <c r="I75" s="230"/>
      <c r="J75" s="231"/>
      <c r="K75" s="189" t="str">
        <f t="shared" ref="K75:K138" si="1">IFERROR(AVERAGE(E75:J75),"  ")</f>
        <v xml:space="preserve">  </v>
      </c>
      <c r="L75" s="93"/>
      <c r="M75" s="93"/>
    </row>
    <row r="76" spans="1:13" ht="15" customHeight="1" x14ac:dyDescent="0.25">
      <c r="A76" s="93"/>
      <c r="B76" s="109" t="str">
        <f>IF(BIODATA!A72="","", BIODATA!A72)</f>
        <v/>
      </c>
      <c r="C76" s="110" t="str">
        <f>IF(BIODATA!C72="","", BIODATA!C72)</f>
        <v/>
      </c>
      <c r="D76" s="111" t="str">
        <f>IF(BIODATA!E72="","", BIODATA!E72)</f>
        <v/>
      </c>
      <c r="E76" s="230"/>
      <c r="F76" s="231"/>
      <c r="G76" s="230"/>
      <c r="H76" s="231"/>
      <c r="I76" s="230"/>
      <c r="J76" s="231"/>
      <c r="K76" s="189" t="str">
        <f t="shared" si="1"/>
        <v xml:space="preserve">  </v>
      </c>
      <c r="L76" s="93"/>
      <c r="M76" s="93"/>
    </row>
    <row r="77" spans="1:13" ht="15" customHeight="1" x14ac:dyDescent="0.25">
      <c r="A77" s="93"/>
      <c r="B77" s="109" t="str">
        <f>IF(BIODATA!A73="","", BIODATA!A73)</f>
        <v/>
      </c>
      <c r="C77" s="110" t="str">
        <f>IF(BIODATA!C73="","", BIODATA!C73)</f>
        <v/>
      </c>
      <c r="D77" s="111" t="str">
        <f>IF(BIODATA!E73="","", BIODATA!E73)</f>
        <v/>
      </c>
      <c r="E77" s="230"/>
      <c r="F77" s="231"/>
      <c r="G77" s="230"/>
      <c r="H77" s="231"/>
      <c r="I77" s="230"/>
      <c r="J77" s="231"/>
      <c r="K77" s="189" t="str">
        <f t="shared" si="1"/>
        <v xml:space="preserve">  </v>
      </c>
      <c r="L77" s="93"/>
      <c r="M77" s="93"/>
    </row>
    <row r="78" spans="1:13" ht="15" customHeight="1" x14ac:dyDescent="0.25">
      <c r="A78" s="93"/>
      <c r="B78" s="109" t="str">
        <f>IF(BIODATA!A74="","", BIODATA!A74)</f>
        <v/>
      </c>
      <c r="C78" s="110" t="str">
        <f>IF(BIODATA!C74="","", BIODATA!C74)</f>
        <v/>
      </c>
      <c r="D78" s="111" t="str">
        <f>IF(BIODATA!E74="","", BIODATA!E74)</f>
        <v/>
      </c>
      <c r="E78" s="230"/>
      <c r="F78" s="231"/>
      <c r="G78" s="230"/>
      <c r="H78" s="231"/>
      <c r="I78" s="230"/>
      <c r="J78" s="231"/>
      <c r="K78" s="189" t="str">
        <f t="shared" si="1"/>
        <v xml:space="preserve">  </v>
      </c>
      <c r="L78" s="93"/>
      <c r="M78" s="93"/>
    </row>
    <row r="79" spans="1:13" ht="15" customHeight="1" x14ac:dyDescent="0.25">
      <c r="A79" s="93"/>
      <c r="B79" s="109" t="str">
        <f>IF(BIODATA!A75="","", BIODATA!A75)</f>
        <v/>
      </c>
      <c r="C79" s="110" t="str">
        <f>IF(BIODATA!C75="","", BIODATA!C75)</f>
        <v/>
      </c>
      <c r="D79" s="111" t="str">
        <f>IF(BIODATA!E75="","", BIODATA!E75)</f>
        <v/>
      </c>
      <c r="E79" s="230"/>
      <c r="F79" s="231"/>
      <c r="G79" s="230"/>
      <c r="H79" s="231"/>
      <c r="I79" s="230"/>
      <c r="J79" s="231"/>
      <c r="K79" s="189" t="str">
        <f t="shared" si="1"/>
        <v xml:space="preserve">  </v>
      </c>
      <c r="L79" s="93"/>
      <c r="M79" s="93"/>
    </row>
    <row r="80" spans="1:13" ht="15" customHeight="1" x14ac:dyDescent="0.25">
      <c r="A80" s="93"/>
      <c r="B80" s="109" t="str">
        <f>IF(BIODATA!A76="","", BIODATA!A76)</f>
        <v/>
      </c>
      <c r="C80" s="110" t="str">
        <f>IF(BIODATA!C76="","", BIODATA!C76)</f>
        <v/>
      </c>
      <c r="D80" s="111" t="str">
        <f>IF(BIODATA!E76="","", BIODATA!E76)</f>
        <v/>
      </c>
      <c r="E80" s="230"/>
      <c r="F80" s="231"/>
      <c r="G80" s="230"/>
      <c r="H80" s="231"/>
      <c r="I80" s="230"/>
      <c r="J80" s="231"/>
      <c r="K80" s="189" t="str">
        <f t="shared" si="1"/>
        <v xml:space="preserve">  </v>
      </c>
      <c r="L80" s="93"/>
      <c r="M80" s="93"/>
    </row>
    <row r="81" spans="1:13" ht="15" customHeight="1" x14ac:dyDescent="0.25">
      <c r="A81" s="93"/>
      <c r="B81" s="109" t="str">
        <f>IF(BIODATA!A77="","", BIODATA!A77)</f>
        <v/>
      </c>
      <c r="C81" s="110" t="str">
        <f>IF(BIODATA!C77="","", BIODATA!C77)</f>
        <v/>
      </c>
      <c r="D81" s="111" t="str">
        <f>IF(BIODATA!E77="","", BIODATA!E77)</f>
        <v/>
      </c>
      <c r="E81" s="230"/>
      <c r="F81" s="231"/>
      <c r="G81" s="230"/>
      <c r="H81" s="231"/>
      <c r="I81" s="230"/>
      <c r="J81" s="231"/>
      <c r="K81" s="189" t="str">
        <f t="shared" si="1"/>
        <v xml:space="preserve">  </v>
      </c>
      <c r="L81" s="93"/>
      <c r="M81" s="93"/>
    </row>
    <row r="82" spans="1:13" ht="15" customHeight="1" x14ac:dyDescent="0.25">
      <c r="A82" s="93"/>
      <c r="B82" s="109" t="str">
        <f>IF(BIODATA!A78="","", BIODATA!A78)</f>
        <v/>
      </c>
      <c r="C82" s="110" t="str">
        <f>IF(BIODATA!C78="","", BIODATA!C78)</f>
        <v/>
      </c>
      <c r="D82" s="111" t="str">
        <f>IF(BIODATA!E78="","", BIODATA!E78)</f>
        <v/>
      </c>
      <c r="E82" s="230"/>
      <c r="F82" s="231"/>
      <c r="G82" s="230"/>
      <c r="H82" s="231"/>
      <c r="I82" s="230"/>
      <c r="J82" s="231"/>
      <c r="K82" s="189" t="str">
        <f t="shared" si="1"/>
        <v xml:space="preserve">  </v>
      </c>
      <c r="L82" s="93"/>
      <c r="M82" s="93"/>
    </row>
    <row r="83" spans="1:13" ht="15" customHeight="1" x14ac:dyDescent="0.25">
      <c r="A83" s="93"/>
      <c r="B83" s="109" t="str">
        <f>IF(BIODATA!A79="","", BIODATA!A79)</f>
        <v/>
      </c>
      <c r="C83" s="110" t="str">
        <f>IF(BIODATA!C79="","", BIODATA!C79)</f>
        <v/>
      </c>
      <c r="D83" s="111" t="str">
        <f>IF(BIODATA!E79="","", BIODATA!E79)</f>
        <v/>
      </c>
      <c r="E83" s="230"/>
      <c r="F83" s="231"/>
      <c r="G83" s="230"/>
      <c r="H83" s="231"/>
      <c r="I83" s="230"/>
      <c r="J83" s="231"/>
      <c r="K83" s="189" t="str">
        <f t="shared" si="1"/>
        <v xml:space="preserve">  </v>
      </c>
      <c r="L83" s="93"/>
      <c r="M83" s="93"/>
    </row>
    <row r="84" spans="1:13" ht="15" customHeight="1" x14ac:dyDescent="0.25">
      <c r="A84" s="93"/>
      <c r="B84" s="109" t="str">
        <f>IF(BIODATA!A80="","", BIODATA!A80)</f>
        <v/>
      </c>
      <c r="C84" s="110" t="str">
        <f>IF(BIODATA!C80="","", BIODATA!C80)</f>
        <v/>
      </c>
      <c r="D84" s="111" t="str">
        <f>IF(BIODATA!E80="","", BIODATA!E80)</f>
        <v/>
      </c>
      <c r="E84" s="230"/>
      <c r="F84" s="231"/>
      <c r="G84" s="230"/>
      <c r="H84" s="231"/>
      <c r="I84" s="230"/>
      <c r="J84" s="231"/>
      <c r="K84" s="189" t="str">
        <f t="shared" si="1"/>
        <v xml:space="preserve">  </v>
      </c>
      <c r="L84" s="93"/>
      <c r="M84" s="93"/>
    </row>
    <row r="85" spans="1:13" ht="15" customHeight="1" x14ac:dyDescent="0.25">
      <c r="A85" s="93"/>
      <c r="B85" s="109" t="str">
        <f>IF(BIODATA!A81="","", BIODATA!A81)</f>
        <v/>
      </c>
      <c r="C85" s="110" t="str">
        <f>IF(BIODATA!C81="","", BIODATA!C81)</f>
        <v/>
      </c>
      <c r="D85" s="111" t="str">
        <f>IF(BIODATA!E81="","", BIODATA!E81)</f>
        <v/>
      </c>
      <c r="E85" s="230"/>
      <c r="F85" s="231"/>
      <c r="G85" s="230"/>
      <c r="H85" s="231"/>
      <c r="I85" s="230"/>
      <c r="J85" s="231"/>
      <c r="K85" s="189" t="str">
        <f t="shared" si="1"/>
        <v xml:space="preserve">  </v>
      </c>
      <c r="L85" s="93"/>
      <c r="M85" s="93"/>
    </row>
    <row r="86" spans="1:13" ht="15" customHeight="1" x14ac:dyDescent="0.25">
      <c r="A86" s="93"/>
      <c r="B86" s="109" t="str">
        <f>IF(BIODATA!A82="","", BIODATA!A82)</f>
        <v/>
      </c>
      <c r="C86" s="110" t="str">
        <f>IF(BIODATA!C82="","", BIODATA!C82)</f>
        <v/>
      </c>
      <c r="D86" s="111" t="str">
        <f>IF(BIODATA!E82="","", BIODATA!E82)</f>
        <v/>
      </c>
      <c r="E86" s="230"/>
      <c r="F86" s="231"/>
      <c r="G86" s="230"/>
      <c r="H86" s="231"/>
      <c r="I86" s="230"/>
      <c r="J86" s="231"/>
      <c r="K86" s="189" t="str">
        <f t="shared" si="1"/>
        <v xml:space="preserve">  </v>
      </c>
      <c r="L86" s="93"/>
      <c r="M86" s="93"/>
    </row>
    <row r="87" spans="1:13" ht="15" customHeight="1" x14ac:dyDescent="0.25">
      <c r="A87" s="93"/>
      <c r="B87" s="109" t="str">
        <f>IF(BIODATA!A83="","", BIODATA!A83)</f>
        <v/>
      </c>
      <c r="C87" s="110" t="str">
        <f>IF(BIODATA!C83="","", BIODATA!C83)</f>
        <v/>
      </c>
      <c r="D87" s="111" t="str">
        <f>IF(BIODATA!E83="","", BIODATA!E83)</f>
        <v/>
      </c>
      <c r="E87" s="230"/>
      <c r="F87" s="231"/>
      <c r="G87" s="230"/>
      <c r="H87" s="231"/>
      <c r="I87" s="230"/>
      <c r="J87" s="231"/>
      <c r="K87" s="189" t="str">
        <f t="shared" si="1"/>
        <v xml:space="preserve">  </v>
      </c>
      <c r="L87" s="93"/>
      <c r="M87" s="93"/>
    </row>
    <row r="88" spans="1:13" ht="15" customHeight="1" x14ac:dyDescent="0.25">
      <c r="A88" s="93"/>
      <c r="B88" s="109" t="str">
        <f>IF(BIODATA!A84="","", BIODATA!A84)</f>
        <v/>
      </c>
      <c r="C88" s="110" t="str">
        <f>IF(BIODATA!C84="","", BIODATA!C84)</f>
        <v/>
      </c>
      <c r="D88" s="111" t="str">
        <f>IF(BIODATA!E84="","", BIODATA!E84)</f>
        <v/>
      </c>
      <c r="E88" s="230"/>
      <c r="F88" s="231"/>
      <c r="G88" s="230"/>
      <c r="H88" s="231"/>
      <c r="I88" s="230"/>
      <c r="J88" s="231"/>
      <c r="K88" s="189" t="str">
        <f t="shared" si="1"/>
        <v xml:space="preserve">  </v>
      </c>
      <c r="L88" s="93"/>
      <c r="M88" s="93"/>
    </row>
    <row r="89" spans="1:13" ht="15" customHeight="1" x14ac:dyDescent="0.25">
      <c r="A89" s="93"/>
      <c r="B89" s="109" t="str">
        <f>IF(BIODATA!A85="","", BIODATA!A85)</f>
        <v/>
      </c>
      <c r="C89" s="110" t="str">
        <f>IF(BIODATA!C85="","", BIODATA!C85)</f>
        <v/>
      </c>
      <c r="D89" s="111" t="str">
        <f>IF(BIODATA!E85="","", BIODATA!E85)</f>
        <v/>
      </c>
      <c r="E89" s="230"/>
      <c r="F89" s="231"/>
      <c r="G89" s="230"/>
      <c r="H89" s="231"/>
      <c r="I89" s="230"/>
      <c r="J89" s="231"/>
      <c r="K89" s="189" t="str">
        <f t="shared" si="1"/>
        <v xml:space="preserve">  </v>
      </c>
      <c r="L89" s="93"/>
      <c r="M89" s="93"/>
    </row>
    <row r="90" spans="1:13" ht="15" customHeight="1" x14ac:dyDescent="0.25">
      <c r="A90" s="93"/>
      <c r="B90" s="109" t="str">
        <f>IF(BIODATA!A86="","", BIODATA!A86)</f>
        <v/>
      </c>
      <c r="C90" s="110" t="str">
        <f>IF(BIODATA!C86="","", BIODATA!C86)</f>
        <v/>
      </c>
      <c r="D90" s="111" t="str">
        <f>IF(BIODATA!E86="","", BIODATA!E86)</f>
        <v/>
      </c>
      <c r="E90" s="230"/>
      <c r="F90" s="231"/>
      <c r="G90" s="230"/>
      <c r="H90" s="231"/>
      <c r="I90" s="230"/>
      <c r="J90" s="231"/>
      <c r="K90" s="189" t="str">
        <f t="shared" si="1"/>
        <v xml:space="preserve">  </v>
      </c>
      <c r="L90" s="93"/>
      <c r="M90" s="93"/>
    </row>
    <row r="91" spans="1:13" ht="15" customHeight="1" x14ac:dyDescent="0.25">
      <c r="A91" s="93"/>
      <c r="B91" s="109" t="str">
        <f>IF(BIODATA!A87="","", BIODATA!A87)</f>
        <v/>
      </c>
      <c r="C91" s="110" t="str">
        <f>IF(BIODATA!C87="","", BIODATA!C87)</f>
        <v/>
      </c>
      <c r="D91" s="111" t="str">
        <f>IF(BIODATA!E87="","", BIODATA!E87)</f>
        <v/>
      </c>
      <c r="E91" s="230"/>
      <c r="F91" s="231"/>
      <c r="G91" s="230"/>
      <c r="H91" s="231"/>
      <c r="I91" s="230"/>
      <c r="J91" s="231"/>
      <c r="K91" s="189" t="str">
        <f t="shared" si="1"/>
        <v xml:space="preserve">  </v>
      </c>
      <c r="L91" s="93"/>
      <c r="M91" s="93"/>
    </row>
    <row r="92" spans="1:13" ht="15" customHeight="1" x14ac:dyDescent="0.25">
      <c r="A92" s="93"/>
      <c r="B92" s="109" t="str">
        <f>IF(BIODATA!A88="","", BIODATA!A88)</f>
        <v/>
      </c>
      <c r="C92" s="110" t="str">
        <f>IF(BIODATA!C88="","", BIODATA!C88)</f>
        <v/>
      </c>
      <c r="D92" s="111" t="str">
        <f>IF(BIODATA!E88="","", BIODATA!E88)</f>
        <v/>
      </c>
      <c r="E92" s="230"/>
      <c r="F92" s="231"/>
      <c r="G92" s="230"/>
      <c r="H92" s="231"/>
      <c r="I92" s="230"/>
      <c r="J92" s="231"/>
      <c r="K92" s="189" t="str">
        <f t="shared" si="1"/>
        <v xml:space="preserve">  </v>
      </c>
      <c r="L92" s="93"/>
      <c r="M92" s="93"/>
    </row>
    <row r="93" spans="1:13" ht="15" customHeight="1" x14ac:dyDescent="0.25">
      <c r="A93" s="93"/>
      <c r="B93" s="109" t="str">
        <f>IF(BIODATA!A89="","", BIODATA!A89)</f>
        <v/>
      </c>
      <c r="C93" s="110" t="str">
        <f>IF(BIODATA!C89="","", BIODATA!C89)</f>
        <v/>
      </c>
      <c r="D93" s="111" t="str">
        <f>IF(BIODATA!E89="","", BIODATA!E89)</f>
        <v/>
      </c>
      <c r="E93" s="230"/>
      <c r="F93" s="231"/>
      <c r="G93" s="230"/>
      <c r="H93" s="231"/>
      <c r="I93" s="230"/>
      <c r="J93" s="231"/>
      <c r="K93" s="189" t="str">
        <f t="shared" si="1"/>
        <v xml:space="preserve">  </v>
      </c>
      <c r="L93" s="93"/>
      <c r="M93" s="93"/>
    </row>
    <row r="94" spans="1:13" ht="15" customHeight="1" x14ac:dyDescent="0.25">
      <c r="A94" s="93"/>
      <c r="B94" s="109" t="str">
        <f>IF(BIODATA!A90="","", BIODATA!A90)</f>
        <v/>
      </c>
      <c r="C94" s="110" t="str">
        <f>IF(BIODATA!C90="","", BIODATA!C90)</f>
        <v/>
      </c>
      <c r="D94" s="111" t="str">
        <f>IF(BIODATA!E90="","", BIODATA!E90)</f>
        <v/>
      </c>
      <c r="E94" s="230"/>
      <c r="F94" s="231"/>
      <c r="G94" s="230"/>
      <c r="H94" s="231"/>
      <c r="I94" s="230"/>
      <c r="J94" s="231"/>
      <c r="K94" s="189" t="str">
        <f t="shared" si="1"/>
        <v xml:space="preserve">  </v>
      </c>
      <c r="L94" s="93"/>
      <c r="M94" s="93"/>
    </row>
    <row r="95" spans="1:13" ht="15" customHeight="1" x14ac:dyDescent="0.25">
      <c r="A95" s="93"/>
      <c r="B95" s="109" t="str">
        <f>IF(BIODATA!A91="","", BIODATA!A91)</f>
        <v/>
      </c>
      <c r="C95" s="110" t="str">
        <f>IF(BIODATA!C91="","", BIODATA!C91)</f>
        <v/>
      </c>
      <c r="D95" s="111" t="str">
        <f>IF(BIODATA!E91="","", BIODATA!E91)</f>
        <v/>
      </c>
      <c r="E95" s="230"/>
      <c r="F95" s="231"/>
      <c r="G95" s="230"/>
      <c r="H95" s="231"/>
      <c r="I95" s="230"/>
      <c r="J95" s="231"/>
      <c r="K95" s="189" t="str">
        <f t="shared" si="1"/>
        <v xml:space="preserve">  </v>
      </c>
      <c r="L95" s="93"/>
      <c r="M95" s="93"/>
    </row>
    <row r="96" spans="1:13" ht="15" customHeight="1" x14ac:dyDescent="0.25">
      <c r="A96" s="93"/>
      <c r="B96" s="109" t="str">
        <f>IF(BIODATA!A92="","", BIODATA!A92)</f>
        <v/>
      </c>
      <c r="C96" s="110" t="str">
        <f>IF(BIODATA!C92="","", BIODATA!C92)</f>
        <v/>
      </c>
      <c r="D96" s="111" t="str">
        <f>IF(BIODATA!E92="","", BIODATA!E92)</f>
        <v/>
      </c>
      <c r="E96" s="230"/>
      <c r="F96" s="231"/>
      <c r="G96" s="230"/>
      <c r="H96" s="231"/>
      <c r="I96" s="230"/>
      <c r="J96" s="231"/>
      <c r="K96" s="189" t="str">
        <f t="shared" si="1"/>
        <v xml:space="preserve">  </v>
      </c>
      <c r="L96" s="93"/>
      <c r="M96" s="93"/>
    </row>
    <row r="97" spans="1:13" ht="15" customHeight="1" x14ac:dyDescent="0.25">
      <c r="A97" s="93"/>
      <c r="B97" s="109" t="str">
        <f>IF(BIODATA!A93="","", BIODATA!A93)</f>
        <v/>
      </c>
      <c r="C97" s="110" t="str">
        <f>IF(BIODATA!C93="","", BIODATA!C93)</f>
        <v/>
      </c>
      <c r="D97" s="111" t="str">
        <f>IF(BIODATA!E93="","", BIODATA!E93)</f>
        <v/>
      </c>
      <c r="E97" s="230"/>
      <c r="F97" s="231"/>
      <c r="G97" s="230"/>
      <c r="H97" s="231"/>
      <c r="I97" s="230"/>
      <c r="J97" s="231"/>
      <c r="K97" s="189" t="str">
        <f t="shared" si="1"/>
        <v xml:space="preserve">  </v>
      </c>
      <c r="L97" s="93"/>
      <c r="M97" s="93"/>
    </row>
    <row r="98" spans="1:13" ht="15" customHeight="1" x14ac:dyDescent="0.25">
      <c r="A98" s="93"/>
      <c r="B98" s="109" t="str">
        <f>IF(BIODATA!A94="","", BIODATA!A94)</f>
        <v/>
      </c>
      <c r="C98" s="110" t="str">
        <f>IF(BIODATA!C94="","", BIODATA!C94)</f>
        <v/>
      </c>
      <c r="D98" s="111" t="str">
        <f>IF(BIODATA!E94="","", BIODATA!E94)</f>
        <v/>
      </c>
      <c r="E98" s="230"/>
      <c r="F98" s="231"/>
      <c r="G98" s="230"/>
      <c r="H98" s="231"/>
      <c r="I98" s="230"/>
      <c r="J98" s="231"/>
      <c r="K98" s="189" t="str">
        <f t="shared" si="1"/>
        <v xml:space="preserve">  </v>
      </c>
      <c r="L98" s="93"/>
      <c r="M98" s="93"/>
    </row>
    <row r="99" spans="1:13" ht="15" customHeight="1" x14ac:dyDescent="0.25">
      <c r="A99" s="93"/>
      <c r="B99" s="109" t="str">
        <f>IF(BIODATA!A95="","", BIODATA!A95)</f>
        <v/>
      </c>
      <c r="C99" s="110" t="str">
        <f>IF(BIODATA!C95="","", BIODATA!C95)</f>
        <v/>
      </c>
      <c r="D99" s="111" t="str">
        <f>IF(BIODATA!E95="","", BIODATA!E95)</f>
        <v/>
      </c>
      <c r="E99" s="230"/>
      <c r="F99" s="231"/>
      <c r="G99" s="230"/>
      <c r="H99" s="231"/>
      <c r="I99" s="230"/>
      <c r="J99" s="231"/>
      <c r="K99" s="189" t="str">
        <f t="shared" si="1"/>
        <v xml:space="preserve">  </v>
      </c>
      <c r="L99" s="93"/>
      <c r="M99" s="93"/>
    </row>
    <row r="100" spans="1:13" ht="15" customHeight="1" x14ac:dyDescent="0.25">
      <c r="A100" s="93"/>
      <c r="B100" s="109" t="str">
        <f>IF(BIODATA!A96="","", BIODATA!A96)</f>
        <v/>
      </c>
      <c r="C100" s="110" t="str">
        <f>IF(BIODATA!C96="","", BIODATA!C96)</f>
        <v/>
      </c>
      <c r="D100" s="111" t="str">
        <f>IF(BIODATA!E96="","", BIODATA!E96)</f>
        <v/>
      </c>
      <c r="E100" s="230"/>
      <c r="F100" s="231"/>
      <c r="G100" s="230"/>
      <c r="H100" s="231"/>
      <c r="I100" s="230"/>
      <c r="J100" s="231"/>
      <c r="K100" s="189" t="str">
        <f t="shared" si="1"/>
        <v xml:space="preserve">  </v>
      </c>
      <c r="L100" s="93"/>
      <c r="M100" s="93"/>
    </row>
    <row r="101" spans="1:13" ht="15" customHeight="1" x14ac:dyDescent="0.25">
      <c r="A101" s="93"/>
      <c r="B101" s="109" t="str">
        <f>IF(BIODATA!A97="","", BIODATA!A97)</f>
        <v/>
      </c>
      <c r="C101" s="110" t="str">
        <f>IF(BIODATA!C97="","", BIODATA!C97)</f>
        <v/>
      </c>
      <c r="D101" s="111" t="str">
        <f>IF(BIODATA!E97="","", BIODATA!E97)</f>
        <v/>
      </c>
      <c r="E101" s="230"/>
      <c r="F101" s="231"/>
      <c r="G101" s="230"/>
      <c r="H101" s="231"/>
      <c r="I101" s="230"/>
      <c r="J101" s="231"/>
      <c r="K101" s="189" t="str">
        <f t="shared" si="1"/>
        <v xml:space="preserve">  </v>
      </c>
      <c r="L101" s="93"/>
      <c r="M101" s="93"/>
    </row>
    <row r="102" spans="1:13" ht="15" customHeight="1" x14ac:dyDescent="0.25">
      <c r="A102" s="93"/>
      <c r="B102" s="109" t="str">
        <f>IF(BIODATA!A98="","", BIODATA!A98)</f>
        <v/>
      </c>
      <c r="C102" s="110" t="str">
        <f>IF(BIODATA!C98="","", BIODATA!C98)</f>
        <v/>
      </c>
      <c r="D102" s="111" t="str">
        <f>IF(BIODATA!E98="","", BIODATA!E98)</f>
        <v/>
      </c>
      <c r="E102" s="230"/>
      <c r="F102" s="231"/>
      <c r="G102" s="230"/>
      <c r="H102" s="231"/>
      <c r="I102" s="230"/>
      <c r="J102" s="231"/>
      <c r="K102" s="189" t="str">
        <f t="shared" si="1"/>
        <v xml:space="preserve">  </v>
      </c>
      <c r="L102" s="93"/>
      <c r="M102" s="93"/>
    </row>
    <row r="103" spans="1:13" ht="15" customHeight="1" x14ac:dyDescent="0.25">
      <c r="A103" s="93"/>
      <c r="B103" s="109" t="str">
        <f>IF(BIODATA!A99="","", BIODATA!A99)</f>
        <v/>
      </c>
      <c r="C103" s="110" t="str">
        <f>IF(BIODATA!C99="","", BIODATA!C99)</f>
        <v/>
      </c>
      <c r="D103" s="111" t="str">
        <f>IF(BIODATA!E99="","", BIODATA!E99)</f>
        <v/>
      </c>
      <c r="E103" s="230"/>
      <c r="F103" s="231"/>
      <c r="G103" s="230"/>
      <c r="H103" s="231"/>
      <c r="I103" s="230"/>
      <c r="J103" s="231"/>
      <c r="K103" s="189" t="str">
        <f t="shared" si="1"/>
        <v xml:space="preserve">  </v>
      </c>
      <c r="L103" s="93"/>
      <c r="M103" s="93"/>
    </row>
    <row r="104" spans="1:13" ht="15" customHeight="1" x14ac:dyDescent="0.25">
      <c r="A104" s="93"/>
      <c r="B104" s="109" t="str">
        <f>IF(BIODATA!A100="","", BIODATA!A100)</f>
        <v/>
      </c>
      <c r="C104" s="110" t="str">
        <f>IF(BIODATA!C100="","", BIODATA!C100)</f>
        <v/>
      </c>
      <c r="D104" s="111" t="str">
        <f>IF(BIODATA!E100="","", BIODATA!E100)</f>
        <v/>
      </c>
      <c r="E104" s="230"/>
      <c r="F104" s="231"/>
      <c r="G104" s="230"/>
      <c r="H104" s="231"/>
      <c r="I104" s="230"/>
      <c r="J104" s="231"/>
      <c r="K104" s="189" t="str">
        <f t="shared" si="1"/>
        <v xml:space="preserve">  </v>
      </c>
      <c r="L104" s="93"/>
      <c r="M104" s="93"/>
    </row>
    <row r="105" spans="1:13" ht="15" customHeight="1" x14ac:dyDescent="0.25">
      <c r="A105" s="93"/>
      <c r="B105" s="109" t="str">
        <f>IF(BIODATA!A101="","", BIODATA!A101)</f>
        <v/>
      </c>
      <c r="C105" s="110" t="str">
        <f>IF(BIODATA!C101="","", BIODATA!C101)</f>
        <v/>
      </c>
      <c r="D105" s="111" t="str">
        <f>IF(BIODATA!E101="","", BIODATA!E101)</f>
        <v/>
      </c>
      <c r="E105" s="230"/>
      <c r="F105" s="231"/>
      <c r="G105" s="230"/>
      <c r="H105" s="231"/>
      <c r="I105" s="230"/>
      <c r="J105" s="231"/>
      <c r="K105" s="189" t="str">
        <f t="shared" si="1"/>
        <v xml:space="preserve">  </v>
      </c>
      <c r="L105" s="93"/>
      <c r="M105" s="93"/>
    </row>
    <row r="106" spans="1:13" ht="15" customHeight="1" x14ac:dyDescent="0.25">
      <c r="A106" s="93"/>
      <c r="B106" s="109" t="str">
        <f>IF(BIODATA!A102="","", BIODATA!A102)</f>
        <v/>
      </c>
      <c r="C106" s="110" t="str">
        <f>IF(BIODATA!C102="","", BIODATA!C102)</f>
        <v/>
      </c>
      <c r="D106" s="111" t="str">
        <f>IF(BIODATA!E102="","", BIODATA!E102)</f>
        <v/>
      </c>
      <c r="E106" s="230"/>
      <c r="F106" s="231"/>
      <c r="G106" s="230"/>
      <c r="H106" s="231"/>
      <c r="I106" s="230"/>
      <c r="J106" s="231"/>
      <c r="K106" s="189" t="str">
        <f t="shared" si="1"/>
        <v xml:space="preserve">  </v>
      </c>
      <c r="L106" s="93"/>
      <c r="M106" s="93"/>
    </row>
    <row r="107" spans="1:13" ht="15" customHeight="1" x14ac:dyDescent="0.25">
      <c r="A107" s="93"/>
      <c r="B107" s="109" t="str">
        <f>IF(BIODATA!A103="","", BIODATA!A103)</f>
        <v/>
      </c>
      <c r="C107" s="110" t="str">
        <f>IF(BIODATA!C103="","", BIODATA!C103)</f>
        <v/>
      </c>
      <c r="D107" s="111" t="str">
        <f>IF(BIODATA!E103="","", BIODATA!E103)</f>
        <v/>
      </c>
      <c r="E107" s="230"/>
      <c r="F107" s="231"/>
      <c r="G107" s="230"/>
      <c r="H107" s="231"/>
      <c r="I107" s="230"/>
      <c r="J107" s="231"/>
      <c r="K107" s="189" t="str">
        <f t="shared" si="1"/>
        <v xml:space="preserve">  </v>
      </c>
      <c r="L107" s="93"/>
      <c r="M107" s="93"/>
    </row>
    <row r="108" spans="1:13" ht="15" customHeight="1" x14ac:dyDescent="0.25">
      <c r="A108" s="93"/>
      <c r="B108" s="109" t="str">
        <f>IF(BIODATA!A104="","", BIODATA!A104)</f>
        <v/>
      </c>
      <c r="C108" s="110" t="str">
        <f>IF(BIODATA!C104="","", BIODATA!C104)</f>
        <v/>
      </c>
      <c r="D108" s="111" t="str">
        <f>IF(BIODATA!E104="","", BIODATA!E104)</f>
        <v/>
      </c>
      <c r="E108" s="230"/>
      <c r="F108" s="231"/>
      <c r="G108" s="230"/>
      <c r="H108" s="231"/>
      <c r="I108" s="230"/>
      <c r="J108" s="231"/>
      <c r="K108" s="189" t="str">
        <f t="shared" si="1"/>
        <v xml:space="preserve">  </v>
      </c>
      <c r="L108" s="93"/>
      <c r="M108" s="93"/>
    </row>
    <row r="109" spans="1:13" ht="15" customHeight="1" x14ac:dyDescent="0.25">
      <c r="A109" s="93"/>
      <c r="B109" s="109" t="str">
        <f>IF(BIODATA!A105="","", BIODATA!A105)</f>
        <v/>
      </c>
      <c r="C109" s="110" t="str">
        <f>IF(BIODATA!C105="","", BIODATA!C105)</f>
        <v/>
      </c>
      <c r="D109" s="111" t="str">
        <f>IF(BIODATA!E105="","", BIODATA!E105)</f>
        <v/>
      </c>
      <c r="E109" s="230"/>
      <c r="F109" s="231"/>
      <c r="G109" s="230"/>
      <c r="H109" s="231"/>
      <c r="I109" s="230"/>
      <c r="J109" s="231"/>
      <c r="K109" s="189" t="str">
        <f t="shared" si="1"/>
        <v xml:space="preserve">  </v>
      </c>
      <c r="L109" s="93"/>
      <c r="M109" s="93"/>
    </row>
    <row r="110" spans="1:13" ht="15" customHeight="1" x14ac:dyDescent="0.25">
      <c r="A110" s="93"/>
      <c r="B110" s="109" t="str">
        <f>IF(BIODATA!A106="","", BIODATA!A106)</f>
        <v/>
      </c>
      <c r="C110" s="110" t="str">
        <f>IF(BIODATA!C106="","", BIODATA!C106)</f>
        <v/>
      </c>
      <c r="D110" s="111" t="str">
        <f>IF(BIODATA!E106="","", BIODATA!E106)</f>
        <v/>
      </c>
      <c r="E110" s="230"/>
      <c r="F110" s="231"/>
      <c r="G110" s="230"/>
      <c r="H110" s="231"/>
      <c r="I110" s="230"/>
      <c r="J110" s="231"/>
      <c r="K110" s="189" t="str">
        <f t="shared" si="1"/>
        <v xml:space="preserve">  </v>
      </c>
      <c r="L110" s="93"/>
      <c r="M110" s="93"/>
    </row>
    <row r="111" spans="1:13" ht="15" customHeight="1" x14ac:dyDescent="0.25">
      <c r="A111" s="93"/>
      <c r="B111" s="109" t="str">
        <f>IF(BIODATA!A107="","", BIODATA!A107)</f>
        <v/>
      </c>
      <c r="C111" s="110" t="str">
        <f>IF(BIODATA!C107="","", BIODATA!C107)</f>
        <v/>
      </c>
      <c r="D111" s="111" t="str">
        <f>IF(BIODATA!E107="","", BIODATA!E107)</f>
        <v/>
      </c>
      <c r="E111" s="230"/>
      <c r="F111" s="231"/>
      <c r="G111" s="230"/>
      <c r="H111" s="231"/>
      <c r="I111" s="230"/>
      <c r="J111" s="231"/>
      <c r="K111" s="189" t="str">
        <f t="shared" si="1"/>
        <v xml:space="preserve">  </v>
      </c>
      <c r="L111" s="93"/>
      <c r="M111" s="93"/>
    </row>
    <row r="112" spans="1:13" ht="15" customHeight="1" x14ac:dyDescent="0.25">
      <c r="A112" s="93"/>
      <c r="B112" s="109" t="str">
        <f>IF(BIODATA!A108="","", BIODATA!A108)</f>
        <v/>
      </c>
      <c r="C112" s="110" t="str">
        <f>IF(BIODATA!C108="","", BIODATA!C108)</f>
        <v/>
      </c>
      <c r="D112" s="111" t="str">
        <f>IF(BIODATA!E108="","", BIODATA!E108)</f>
        <v/>
      </c>
      <c r="E112" s="230"/>
      <c r="F112" s="231"/>
      <c r="G112" s="230"/>
      <c r="H112" s="231"/>
      <c r="I112" s="230"/>
      <c r="J112" s="231"/>
      <c r="K112" s="189" t="str">
        <f t="shared" si="1"/>
        <v xml:space="preserve">  </v>
      </c>
      <c r="L112" s="93"/>
      <c r="M112" s="93"/>
    </row>
    <row r="113" spans="1:13" ht="15" customHeight="1" x14ac:dyDescent="0.25">
      <c r="A113" s="93"/>
      <c r="B113" s="109" t="str">
        <f>IF(BIODATA!A109="","", BIODATA!A109)</f>
        <v/>
      </c>
      <c r="C113" s="110" t="str">
        <f>IF(BIODATA!C109="","", BIODATA!C109)</f>
        <v/>
      </c>
      <c r="D113" s="111" t="str">
        <f>IF(BIODATA!E109="","", BIODATA!E109)</f>
        <v/>
      </c>
      <c r="E113" s="230"/>
      <c r="F113" s="231"/>
      <c r="G113" s="230"/>
      <c r="H113" s="231"/>
      <c r="I113" s="230"/>
      <c r="J113" s="231"/>
      <c r="K113" s="189" t="str">
        <f t="shared" si="1"/>
        <v xml:space="preserve">  </v>
      </c>
      <c r="L113" s="93"/>
      <c r="M113" s="93"/>
    </row>
    <row r="114" spans="1:13" ht="15" customHeight="1" x14ac:dyDescent="0.25">
      <c r="A114" s="93"/>
      <c r="B114" s="109" t="str">
        <f>IF(BIODATA!A110="","", BIODATA!A110)</f>
        <v/>
      </c>
      <c r="C114" s="110" t="str">
        <f>IF(BIODATA!C110="","", BIODATA!C110)</f>
        <v/>
      </c>
      <c r="D114" s="111" t="str">
        <f>IF(BIODATA!E110="","", BIODATA!E110)</f>
        <v/>
      </c>
      <c r="E114" s="230"/>
      <c r="F114" s="231"/>
      <c r="G114" s="230"/>
      <c r="H114" s="231"/>
      <c r="I114" s="230"/>
      <c r="J114" s="231"/>
      <c r="K114" s="189" t="str">
        <f t="shared" si="1"/>
        <v xml:space="preserve">  </v>
      </c>
      <c r="L114" s="93"/>
      <c r="M114" s="93"/>
    </row>
    <row r="115" spans="1:13" ht="15" customHeight="1" x14ac:dyDescent="0.25">
      <c r="A115" s="93"/>
      <c r="B115" s="109" t="str">
        <f>IF(BIODATA!A111="","", BIODATA!A111)</f>
        <v/>
      </c>
      <c r="C115" s="110" t="str">
        <f>IF(BIODATA!C111="","", BIODATA!C111)</f>
        <v/>
      </c>
      <c r="D115" s="111" t="str">
        <f>IF(BIODATA!E111="","", BIODATA!E111)</f>
        <v/>
      </c>
      <c r="E115" s="230"/>
      <c r="F115" s="231"/>
      <c r="G115" s="230"/>
      <c r="H115" s="231"/>
      <c r="I115" s="230"/>
      <c r="J115" s="231"/>
      <c r="K115" s="189" t="str">
        <f t="shared" si="1"/>
        <v xml:space="preserve">  </v>
      </c>
      <c r="L115" s="93"/>
      <c r="M115" s="93"/>
    </row>
    <row r="116" spans="1:13" ht="15" customHeight="1" x14ac:dyDescent="0.25">
      <c r="A116" s="93"/>
      <c r="B116" s="109" t="str">
        <f>IF(BIODATA!A112="","", BIODATA!A112)</f>
        <v/>
      </c>
      <c r="C116" s="110" t="str">
        <f>IF(BIODATA!C112="","", BIODATA!C112)</f>
        <v/>
      </c>
      <c r="D116" s="111" t="str">
        <f>IF(BIODATA!E112="","", BIODATA!E112)</f>
        <v/>
      </c>
      <c r="E116" s="230"/>
      <c r="F116" s="231"/>
      <c r="G116" s="230"/>
      <c r="H116" s="231"/>
      <c r="I116" s="230"/>
      <c r="J116" s="231"/>
      <c r="K116" s="189" t="str">
        <f t="shared" si="1"/>
        <v xml:space="preserve">  </v>
      </c>
      <c r="L116" s="93"/>
      <c r="M116" s="93"/>
    </row>
    <row r="117" spans="1:13" ht="15" customHeight="1" x14ac:dyDescent="0.25">
      <c r="A117" s="93"/>
      <c r="B117" s="109" t="str">
        <f>IF(BIODATA!A113="","", BIODATA!A113)</f>
        <v/>
      </c>
      <c r="C117" s="110" t="str">
        <f>IF(BIODATA!C113="","", BIODATA!C113)</f>
        <v/>
      </c>
      <c r="D117" s="111" t="str">
        <f>IF(BIODATA!E113="","", BIODATA!E113)</f>
        <v/>
      </c>
      <c r="E117" s="230"/>
      <c r="F117" s="231"/>
      <c r="G117" s="230"/>
      <c r="H117" s="231"/>
      <c r="I117" s="230"/>
      <c r="J117" s="231"/>
      <c r="K117" s="189" t="str">
        <f t="shared" si="1"/>
        <v xml:space="preserve">  </v>
      </c>
      <c r="L117" s="93"/>
      <c r="M117" s="93"/>
    </row>
    <row r="118" spans="1:13" ht="15" customHeight="1" x14ac:dyDescent="0.25">
      <c r="A118" s="93"/>
      <c r="B118" s="109" t="str">
        <f>IF(BIODATA!A114="","", BIODATA!A114)</f>
        <v/>
      </c>
      <c r="C118" s="110" t="str">
        <f>IF(BIODATA!C114="","", BIODATA!C114)</f>
        <v/>
      </c>
      <c r="D118" s="111" t="str">
        <f>IF(BIODATA!E114="","", BIODATA!E114)</f>
        <v/>
      </c>
      <c r="E118" s="230"/>
      <c r="F118" s="231"/>
      <c r="G118" s="230"/>
      <c r="H118" s="231"/>
      <c r="I118" s="230"/>
      <c r="J118" s="231"/>
      <c r="K118" s="189" t="str">
        <f t="shared" si="1"/>
        <v xml:space="preserve">  </v>
      </c>
      <c r="L118" s="93"/>
      <c r="M118" s="93"/>
    </row>
    <row r="119" spans="1:13" ht="15" customHeight="1" x14ac:dyDescent="0.25">
      <c r="A119" s="93"/>
      <c r="B119" s="109" t="str">
        <f>IF(BIODATA!A115="","", BIODATA!A115)</f>
        <v/>
      </c>
      <c r="C119" s="110" t="str">
        <f>IF(BIODATA!C115="","", BIODATA!C115)</f>
        <v/>
      </c>
      <c r="D119" s="111" t="str">
        <f>IF(BIODATA!E115="","", BIODATA!E115)</f>
        <v/>
      </c>
      <c r="E119" s="230"/>
      <c r="F119" s="231"/>
      <c r="G119" s="230"/>
      <c r="H119" s="231"/>
      <c r="I119" s="230"/>
      <c r="J119" s="231"/>
      <c r="K119" s="189" t="str">
        <f t="shared" si="1"/>
        <v xml:space="preserve">  </v>
      </c>
      <c r="L119" s="93"/>
      <c r="M119" s="93"/>
    </row>
    <row r="120" spans="1:13" ht="15" customHeight="1" x14ac:dyDescent="0.25">
      <c r="A120" s="93"/>
      <c r="B120" s="109" t="str">
        <f>IF(BIODATA!A116="","", BIODATA!A116)</f>
        <v/>
      </c>
      <c r="C120" s="110" t="str">
        <f>IF(BIODATA!C116="","", BIODATA!C116)</f>
        <v/>
      </c>
      <c r="D120" s="111" t="str">
        <f>IF(BIODATA!E116="","", BIODATA!E116)</f>
        <v/>
      </c>
      <c r="E120" s="230"/>
      <c r="F120" s="231"/>
      <c r="G120" s="230"/>
      <c r="H120" s="231"/>
      <c r="I120" s="230"/>
      <c r="J120" s="231"/>
      <c r="K120" s="189" t="str">
        <f t="shared" si="1"/>
        <v xml:space="preserve">  </v>
      </c>
      <c r="L120" s="93"/>
      <c r="M120" s="93"/>
    </row>
    <row r="121" spans="1:13" ht="15" customHeight="1" x14ac:dyDescent="0.25">
      <c r="A121" s="93"/>
      <c r="B121" s="109" t="str">
        <f>IF(BIODATA!A117="","", BIODATA!A117)</f>
        <v/>
      </c>
      <c r="C121" s="110" t="str">
        <f>IF(BIODATA!C117="","", BIODATA!C117)</f>
        <v/>
      </c>
      <c r="D121" s="111" t="str">
        <f>IF(BIODATA!E117="","", BIODATA!E117)</f>
        <v/>
      </c>
      <c r="E121" s="230"/>
      <c r="F121" s="231"/>
      <c r="G121" s="230"/>
      <c r="H121" s="231"/>
      <c r="I121" s="230"/>
      <c r="J121" s="231"/>
      <c r="K121" s="189" t="str">
        <f t="shared" si="1"/>
        <v xml:space="preserve">  </v>
      </c>
      <c r="L121" s="93"/>
      <c r="M121" s="93"/>
    </row>
    <row r="122" spans="1:13" ht="15" customHeight="1" x14ac:dyDescent="0.25">
      <c r="A122" s="93"/>
      <c r="B122" s="109" t="str">
        <f>IF(BIODATA!A118="","", BIODATA!A118)</f>
        <v/>
      </c>
      <c r="C122" s="110" t="str">
        <f>IF(BIODATA!C118="","", BIODATA!C118)</f>
        <v/>
      </c>
      <c r="D122" s="111" t="str">
        <f>IF(BIODATA!E118="","", BIODATA!E118)</f>
        <v/>
      </c>
      <c r="E122" s="230"/>
      <c r="F122" s="231"/>
      <c r="G122" s="230"/>
      <c r="H122" s="231"/>
      <c r="I122" s="230"/>
      <c r="J122" s="231"/>
      <c r="K122" s="189" t="str">
        <f t="shared" si="1"/>
        <v xml:space="preserve">  </v>
      </c>
      <c r="L122" s="93"/>
      <c r="M122" s="93"/>
    </row>
    <row r="123" spans="1:13" ht="15" customHeight="1" x14ac:dyDescent="0.25">
      <c r="A123" s="93"/>
      <c r="B123" s="109" t="str">
        <f>IF(BIODATA!A119="","", BIODATA!A119)</f>
        <v/>
      </c>
      <c r="C123" s="110" t="str">
        <f>IF(BIODATA!C119="","", BIODATA!C119)</f>
        <v/>
      </c>
      <c r="D123" s="111" t="str">
        <f>IF(BIODATA!E119="","", BIODATA!E119)</f>
        <v/>
      </c>
      <c r="E123" s="230"/>
      <c r="F123" s="231"/>
      <c r="G123" s="230"/>
      <c r="H123" s="231"/>
      <c r="I123" s="230"/>
      <c r="J123" s="231"/>
      <c r="K123" s="189" t="str">
        <f t="shared" si="1"/>
        <v xml:space="preserve">  </v>
      </c>
      <c r="L123" s="93"/>
      <c r="M123" s="93"/>
    </row>
    <row r="124" spans="1:13" ht="15" customHeight="1" x14ac:dyDescent="0.25">
      <c r="A124" s="93"/>
      <c r="B124" s="109" t="str">
        <f>IF(BIODATA!A120="","", BIODATA!A120)</f>
        <v/>
      </c>
      <c r="C124" s="110" t="str">
        <f>IF(BIODATA!C120="","", BIODATA!C120)</f>
        <v/>
      </c>
      <c r="D124" s="111" t="str">
        <f>IF(BIODATA!E120="","", BIODATA!E120)</f>
        <v/>
      </c>
      <c r="E124" s="230"/>
      <c r="F124" s="231"/>
      <c r="G124" s="230"/>
      <c r="H124" s="231"/>
      <c r="I124" s="230"/>
      <c r="J124" s="231"/>
      <c r="K124" s="189" t="str">
        <f t="shared" si="1"/>
        <v xml:space="preserve">  </v>
      </c>
      <c r="L124" s="93"/>
      <c r="M124" s="93"/>
    </row>
    <row r="125" spans="1:13" ht="15" customHeight="1" x14ac:dyDescent="0.25">
      <c r="A125" s="93"/>
      <c r="B125" s="109" t="str">
        <f>IF(BIODATA!A121="","", BIODATA!A121)</f>
        <v/>
      </c>
      <c r="C125" s="110" t="str">
        <f>IF(BIODATA!C121="","", BIODATA!C121)</f>
        <v/>
      </c>
      <c r="D125" s="111" t="str">
        <f>IF(BIODATA!E121="","", BIODATA!E121)</f>
        <v/>
      </c>
      <c r="E125" s="230"/>
      <c r="F125" s="231"/>
      <c r="G125" s="230"/>
      <c r="H125" s="231"/>
      <c r="I125" s="230"/>
      <c r="J125" s="231"/>
      <c r="K125" s="189" t="str">
        <f t="shared" si="1"/>
        <v xml:space="preserve">  </v>
      </c>
      <c r="L125" s="93"/>
      <c r="M125" s="93"/>
    </row>
    <row r="126" spans="1:13" ht="15" customHeight="1" x14ac:dyDescent="0.25">
      <c r="A126" s="93"/>
      <c r="B126" s="109" t="str">
        <f>IF(BIODATA!A122="","", BIODATA!A122)</f>
        <v/>
      </c>
      <c r="C126" s="110" t="str">
        <f>IF(BIODATA!C122="","", BIODATA!C122)</f>
        <v/>
      </c>
      <c r="D126" s="111" t="str">
        <f>IF(BIODATA!E122="","", BIODATA!E122)</f>
        <v/>
      </c>
      <c r="E126" s="230"/>
      <c r="F126" s="231"/>
      <c r="G126" s="230"/>
      <c r="H126" s="231"/>
      <c r="I126" s="230"/>
      <c r="J126" s="231"/>
      <c r="K126" s="189" t="str">
        <f t="shared" si="1"/>
        <v xml:space="preserve">  </v>
      </c>
      <c r="L126" s="93"/>
      <c r="M126" s="93"/>
    </row>
    <row r="127" spans="1:13" ht="15" customHeight="1" x14ac:dyDescent="0.25">
      <c r="A127" s="93"/>
      <c r="B127" s="109" t="str">
        <f>IF(BIODATA!A123="","", BIODATA!A123)</f>
        <v/>
      </c>
      <c r="C127" s="110" t="str">
        <f>IF(BIODATA!C123="","", BIODATA!C123)</f>
        <v/>
      </c>
      <c r="D127" s="111" t="str">
        <f>IF(BIODATA!E123="","", BIODATA!E123)</f>
        <v/>
      </c>
      <c r="E127" s="230"/>
      <c r="F127" s="231"/>
      <c r="G127" s="230"/>
      <c r="H127" s="231"/>
      <c r="I127" s="230"/>
      <c r="J127" s="231"/>
      <c r="K127" s="189" t="str">
        <f t="shared" si="1"/>
        <v xml:space="preserve">  </v>
      </c>
      <c r="L127" s="93"/>
      <c r="M127" s="93"/>
    </row>
    <row r="128" spans="1:13" ht="15" customHeight="1" x14ac:dyDescent="0.25">
      <c r="A128" s="93"/>
      <c r="B128" s="109" t="str">
        <f>IF(BIODATA!A124="","", BIODATA!A124)</f>
        <v/>
      </c>
      <c r="C128" s="110" t="str">
        <f>IF(BIODATA!C124="","", BIODATA!C124)</f>
        <v/>
      </c>
      <c r="D128" s="111" t="str">
        <f>IF(BIODATA!E124="","", BIODATA!E124)</f>
        <v/>
      </c>
      <c r="E128" s="230"/>
      <c r="F128" s="231"/>
      <c r="G128" s="230"/>
      <c r="H128" s="231"/>
      <c r="I128" s="230"/>
      <c r="J128" s="231"/>
      <c r="K128" s="189" t="str">
        <f t="shared" si="1"/>
        <v xml:space="preserve">  </v>
      </c>
      <c r="L128" s="93"/>
      <c r="M128" s="93"/>
    </row>
    <row r="129" spans="1:13" ht="15" customHeight="1" x14ac:dyDescent="0.25">
      <c r="A129" s="93"/>
      <c r="B129" s="109" t="str">
        <f>IF(BIODATA!A125="","", BIODATA!A125)</f>
        <v/>
      </c>
      <c r="C129" s="110" t="str">
        <f>IF(BIODATA!C125="","", BIODATA!C125)</f>
        <v/>
      </c>
      <c r="D129" s="111" t="str">
        <f>IF(BIODATA!E125="","", BIODATA!E125)</f>
        <v/>
      </c>
      <c r="E129" s="230"/>
      <c r="F129" s="231"/>
      <c r="G129" s="230"/>
      <c r="H129" s="231"/>
      <c r="I129" s="230"/>
      <c r="J129" s="231"/>
      <c r="K129" s="189" t="str">
        <f t="shared" si="1"/>
        <v xml:space="preserve">  </v>
      </c>
      <c r="L129" s="93"/>
      <c r="M129" s="93"/>
    </row>
    <row r="130" spans="1:13" ht="15" customHeight="1" x14ac:dyDescent="0.25">
      <c r="A130" s="93"/>
      <c r="B130" s="109" t="str">
        <f>IF(BIODATA!A126="","", BIODATA!A126)</f>
        <v/>
      </c>
      <c r="C130" s="110" t="str">
        <f>IF(BIODATA!C126="","", BIODATA!C126)</f>
        <v/>
      </c>
      <c r="D130" s="111" t="str">
        <f>IF(BIODATA!E126="","", BIODATA!E126)</f>
        <v/>
      </c>
      <c r="E130" s="230"/>
      <c r="F130" s="231"/>
      <c r="G130" s="230"/>
      <c r="H130" s="231"/>
      <c r="I130" s="230"/>
      <c r="J130" s="231"/>
      <c r="K130" s="189" t="str">
        <f t="shared" si="1"/>
        <v xml:space="preserve">  </v>
      </c>
      <c r="L130" s="93"/>
      <c r="M130" s="93"/>
    </row>
    <row r="131" spans="1:13" ht="15" customHeight="1" x14ac:dyDescent="0.25">
      <c r="A131" s="93"/>
      <c r="B131" s="109" t="str">
        <f>IF(BIODATA!A127="","", BIODATA!A127)</f>
        <v/>
      </c>
      <c r="C131" s="110" t="str">
        <f>IF(BIODATA!C127="","", BIODATA!C127)</f>
        <v/>
      </c>
      <c r="D131" s="111" t="str">
        <f>IF(BIODATA!E127="","", BIODATA!E127)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" customHeight="1" x14ac:dyDescent="0.25">
      <c r="A132" s="93"/>
      <c r="B132" s="109" t="str">
        <f>IF(BIODATA!A128="","", BIODATA!A128)</f>
        <v/>
      </c>
      <c r="C132" s="110" t="str">
        <f>IF(BIODATA!C128="","", BIODATA!C128)</f>
        <v/>
      </c>
      <c r="D132" s="111" t="str">
        <f>IF(BIODATA!E128="","", BIODATA!E128)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" customHeight="1" x14ac:dyDescent="0.25">
      <c r="A133" s="93"/>
      <c r="B133" s="109" t="str">
        <f>IF(BIODATA!A129="","", BIODATA!A129)</f>
        <v/>
      </c>
      <c r="C133" s="110" t="str">
        <f>IF(BIODATA!C129="","", BIODATA!C129)</f>
        <v/>
      </c>
      <c r="D133" s="111" t="str">
        <f>IF(BIODATA!E129="","", BIODATA!E129)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" customHeight="1" x14ac:dyDescent="0.25">
      <c r="A134" s="93"/>
      <c r="B134" s="109" t="str">
        <f>IF(BIODATA!A130="","", BIODATA!A130)</f>
        <v/>
      </c>
      <c r="C134" s="110" t="str">
        <f>IF(BIODATA!C130="","", BIODATA!C130)</f>
        <v/>
      </c>
      <c r="D134" s="111" t="str">
        <f>IF(BIODATA!E130="","", BIODATA!E130)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" customHeight="1" x14ac:dyDescent="0.25">
      <c r="A135" s="93"/>
      <c r="B135" s="109" t="str">
        <f>IF(BIODATA!A131="","", BIODATA!A131)</f>
        <v/>
      </c>
      <c r="C135" s="110" t="str">
        <f>IF(BIODATA!C131="","", BIODATA!C131)</f>
        <v/>
      </c>
      <c r="D135" s="111" t="str">
        <f>IF(BIODATA!E131="","", BIODATA!E131)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" customHeight="1" x14ac:dyDescent="0.25">
      <c r="A136" s="93"/>
      <c r="B136" s="109" t="str">
        <f>IF(BIODATA!A132="","", BIODATA!A132)</f>
        <v/>
      </c>
      <c r="C136" s="110" t="str">
        <f>IF(BIODATA!C132="","", BIODATA!C132)</f>
        <v/>
      </c>
      <c r="D136" s="111" t="str">
        <f>IF(BIODATA!E132="","", BIODATA!E132)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" customHeight="1" x14ac:dyDescent="0.25">
      <c r="A137" s="93"/>
      <c r="B137" s="109" t="str">
        <f>IF(BIODATA!A133="","", BIODATA!A133)</f>
        <v/>
      </c>
      <c r="C137" s="110" t="str">
        <f>IF(BIODATA!C133="","", BIODATA!C133)</f>
        <v/>
      </c>
      <c r="D137" s="111" t="str">
        <f>IF(BIODATA!E133="","", BIODATA!E133)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" customHeight="1" x14ac:dyDescent="0.25">
      <c r="A138" s="93"/>
      <c r="B138" s="109" t="str">
        <f>IF(BIODATA!A134="","", BIODATA!A134)</f>
        <v/>
      </c>
      <c r="C138" s="110" t="str">
        <f>IF(BIODATA!C134="","", BIODATA!C134)</f>
        <v/>
      </c>
      <c r="D138" s="111" t="str">
        <f>IF(BIODATA!E134="","", BIODATA!E134)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" customHeight="1" x14ac:dyDescent="0.25">
      <c r="A139" s="93"/>
      <c r="B139" s="109" t="str">
        <f>IF(BIODATA!A135="","", BIODATA!A135)</f>
        <v/>
      </c>
      <c r="C139" s="110" t="str">
        <f>IF(BIODATA!C135="","", BIODATA!C135)</f>
        <v/>
      </c>
      <c r="D139" s="111" t="str">
        <f>IF(BIODATA!E135="","", BIODATA!E135)</f>
        <v/>
      </c>
      <c r="E139" s="92"/>
      <c r="F139" s="26"/>
      <c r="G139" s="92"/>
      <c r="H139" s="26"/>
      <c r="I139" s="92"/>
      <c r="J139" s="26"/>
      <c r="K139" s="189" t="str">
        <f t="shared" ref="K139:K202" si="2">IFERROR(AVERAGE(E139:J139),"  ")</f>
        <v xml:space="preserve">  </v>
      </c>
      <c r="L139" s="93"/>
      <c r="M139" s="93"/>
    </row>
    <row r="140" spans="1:13" ht="15" customHeight="1" x14ac:dyDescent="0.25">
      <c r="A140" s="93"/>
      <c r="B140" s="109" t="str">
        <f>IF(BIODATA!A136="","", BIODATA!A136)</f>
        <v/>
      </c>
      <c r="C140" s="110" t="str">
        <f>IF(BIODATA!C136="","", BIODATA!C136)</f>
        <v/>
      </c>
      <c r="D140" s="111" t="str">
        <f>IF(BIODATA!E136="","", BIODATA!E136)</f>
        <v/>
      </c>
      <c r="E140" s="92"/>
      <c r="F140" s="26"/>
      <c r="G140" s="92"/>
      <c r="H140" s="26"/>
      <c r="I140" s="92"/>
      <c r="J140" s="26"/>
      <c r="K140" s="189" t="str">
        <f t="shared" si="2"/>
        <v xml:space="preserve">  </v>
      </c>
      <c r="L140" s="93"/>
      <c r="M140" s="93"/>
    </row>
    <row r="141" spans="1:13" ht="15" customHeight="1" x14ac:dyDescent="0.25">
      <c r="A141" s="93"/>
      <c r="B141" s="109" t="str">
        <f>IF(BIODATA!A137="","", BIODATA!A137)</f>
        <v/>
      </c>
      <c r="C141" s="110" t="str">
        <f>IF(BIODATA!C137="","", BIODATA!C137)</f>
        <v/>
      </c>
      <c r="D141" s="111" t="str">
        <f>IF(BIODATA!E137="","", BIODATA!E137)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" customHeight="1" x14ac:dyDescent="0.25">
      <c r="A142" s="93"/>
      <c r="B142" s="109" t="str">
        <f>IF(BIODATA!A138="","", BIODATA!A138)</f>
        <v/>
      </c>
      <c r="C142" s="110" t="str">
        <f>IF(BIODATA!C138="","", BIODATA!C138)</f>
        <v/>
      </c>
      <c r="D142" s="111" t="str">
        <f>IF(BIODATA!E138="","", BIODATA!E138)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" customHeight="1" x14ac:dyDescent="0.25">
      <c r="A143" s="93"/>
      <c r="B143" s="109" t="str">
        <f>IF(BIODATA!A139="","", BIODATA!A139)</f>
        <v/>
      </c>
      <c r="C143" s="110" t="str">
        <f>IF(BIODATA!C139="","", BIODATA!C139)</f>
        <v/>
      </c>
      <c r="D143" s="111" t="str">
        <f>IF(BIODATA!E139="","", BIODATA!E139)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" customHeight="1" x14ac:dyDescent="0.25">
      <c r="A144" s="93"/>
      <c r="B144" s="109" t="str">
        <f>IF(BIODATA!A140="","", BIODATA!A140)</f>
        <v/>
      </c>
      <c r="C144" s="110" t="str">
        <f>IF(BIODATA!C140="","", BIODATA!C140)</f>
        <v/>
      </c>
      <c r="D144" s="111" t="str">
        <f>IF(BIODATA!E140="","", BIODATA!E140)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" customHeight="1" x14ac:dyDescent="0.25">
      <c r="A145" s="93"/>
      <c r="B145" s="109" t="str">
        <f>IF(BIODATA!A141="","", BIODATA!A141)</f>
        <v/>
      </c>
      <c r="C145" s="110" t="str">
        <f>IF(BIODATA!C141="","", BIODATA!C141)</f>
        <v/>
      </c>
      <c r="D145" s="111" t="str">
        <f>IF(BIODATA!E141="","", BIODATA!E141)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" customHeight="1" x14ac:dyDescent="0.25">
      <c r="A146" s="93"/>
      <c r="B146" s="109" t="str">
        <f>IF(BIODATA!A142="","", BIODATA!A142)</f>
        <v/>
      </c>
      <c r="C146" s="110" t="str">
        <f>IF(BIODATA!C142="","", BIODATA!C142)</f>
        <v/>
      </c>
      <c r="D146" s="111" t="str">
        <f>IF(BIODATA!E142="","", BIODATA!E142)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" customHeight="1" x14ac:dyDescent="0.25">
      <c r="A147" s="93"/>
      <c r="B147" s="109" t="str">
        <f>IF(BIODATA!A143="","", BIODATA!A143)</f>
        <v/>
      </c>
      <c r="C147" s="110" t="str">
        <f>IF(BIODATA!C143="","", BIODATA!C143)</f>
        <v/>
      </c>
      <c r="D147" s="111" t="str">
        <f>IF(BIODATA!E143="","", BIODATA!E143)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" customHeight="1" x14ac:dyDescent="0.25">
      <c r="A148" s="93"/>
      <c r="B148" s="109" t="str">
        <f>IF(BIODATA!A144="","", BIODATA!A144)</f>
        <v/>
      </c>
      <c r="C148" s="110" t="str">
        <f>IF(BIODATA!C144="","", BIODATA!C144)</f>
        <v/>
      </c>
      <c r="D148" s="111" t="str">
        <f>IF(BIODATA!E144="","", BIODATA!E144)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" customHeight="1" x14ac:dyDescent="0.25">
      <c r="A149" s="93"/>
      <c r="B149" s="109" t="str">
        <f>IF(BIODATA!A145="","", BIODATA!A145)</f>
        <v/>
      </c>
      <c r="C149" s="110" t="str">
        <f>IF(BIODATA!C145="","", BIODATA!C145)</f>
        <v/>
      </c>
      <c r="D149" s="111" t="str">
        <f>IF(BIODATA!E145="","", BIODATA!E145)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" customHeight="1" x14ac:dyDescent="0.25">
      <c r="A150" s="93"/>
      <c r="B150" s="109" t="str">
        <f>IF(BIODATA!A146="","", BIODATA!A146)</f>
        <v/>
      </c>
      <c r="C150" s="110" t="str">
        <f>IF(BIODATA!C146="","", BIODATA!C146)</f>
        <v/>
      </c>
      <c r="D150" s="111" t="str">
        <f>IF(BIODATA!E146="","", BIODATA!E146)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" customHeight="1" x14ac:dyDescent="0.25">
      <c r="A151" s="93"/>
      <c r="B151" s="109" t="str">
        <f>IF(BIODATA!A147="","", BIODATA!A147)</f>
        <v/>
      </c>
      <c r="C151" s="110" t="str">
        <f>IF(BIODATA!C147="","", BIODATA!C147)</f>
        <v/>
      </c>
      <c r="D151" s="111" t="str">
        <f>IF(BIODATA!E147="","", BIODATA!E147)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" customHeight="1" x14ac:dyDescent="0.25">
      <c r="A152" s="93"/>
      <c r="B152" s="109" t="str">
        <f>IF(BIODATA!A148="","", BIODATA!A148)</f>
        <v/>
      </c>
      <c r="C152" s="110" t="str">
        <f>IF(BIODATA!C148="","", BIODATA!C148)</f>
        <v/>
      </c>
      <c r="D152" s="111" t="str">
        <f>IF(BIODATA!E148="","", BIODATA!E148)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" customHeight="1" x14ac:dyDescent="0.25">
      <c r="A153" s="93"/>
      <c r="B153" s="109" t="str">
        <f>IF(BIODATA!A149="","", BIODATA!A149)</f>
        <v/>
      </c>
      <c r="C153" s="110" t="str">
        <f>IF(BIODATA!C149="","", BIODATA!C149)</f>
        <v/>
      </c>
      <c r="D153" s="111" t="str">
        <f>IF(BIODATA!E149="","", BIODATA!E149)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" customHeight="1" x14ac:dyDescent="0.25">
      <c r="A154" s="93"/>
      <c r="B154" s="109" t="str">
        <f>IF(BIODATA!A150="","", BIODATA!A150)</f>
        <v/>
      </c>
      <c r="C154" s="110" t="str">
        <f>IF(BIODATA!C150="","", BIODATA!C150)</f>
        <v/>
      </c>
      <c r="D154" s="111" t="str">
        <f>IF(BIODATA!E150="","", BIODATA!E150)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" customHeight="1" x14ac:dyDescent="0.25">
      <c r="A155" s="93"/>
      <c r="B155" s="109" t="str">
        <f>IF(BIODATA!A151="","", BIODATA!A151)</f>
        <v/>
      </c>
      <c r="C155" s="110" t="str">
        <f>IF(BIODATA!C151="","", BIODATA!C151)</f>
        <v/>
      </c>
      <c r="D155" s="111" t="str">
        <f>IF(BIODATA!E151="","", BIODATA!E151)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" customHeight="1" x14ac:dyDescent="0.25">
      <c r="A156" s="93"/>
      <c r="B156" s="109" t="str">
        <f>IF(BIODATA!A152="","", BIODATA!A152)</f>
        <v/>
      </c>
      <c r="C156" s="110" t="str">
        <f>IF(BIODATA!C152="","", BIODATA!C152)</f>
        <v/>
      </c>
      <c r="D156" s="111" t="str">
        <f>IF(BIODATA!E152="","", BIODATA!E152)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" customHeight="1" x14ac:dyDescent="0.25">
      <c r="A157" s="93"/>
      <c r="B157" s="109" t="str">
        <f>IF(BIODATA!A153="","", BIODATA!A153)</f>
        <v/>
      </c>
      <c r="C157" s="110" t="str">
        <f>IF(BIODATA!C153="","", BIODATA!C153)</f>
        <v/>
      </c>
      <c r="D157" s="111" t="str">
        <f>IF(BIODATA!E153="","", BIODATA!E153)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" customHeight="1" x14ac:dyDescent="0.25">
      <c r="A158" s="93"/>
      <c r="B158" s="109" t="str">
        <f>IF(BIODATA!A154="","", BIODATA!A154)</f>
        <v/>
      </c>
      <c r="C158" s="110" t="str">
        <f>IF(BIODATA!C154="","", BIODATA!C154)</f>
        <v/>
      </c>
      <c r="D158" s="111" t="str">
        <f>IF(BIODATA!E154="","", BIODATA!E154)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" customHeight="1" x14ac:dyDescent="0.25">
      <c r="A159" s="93"/>
      <c r="B159" s="109" t="str">
        <f>IF(BIODATA!A155="","", BIODATA!A155)</f>
        <v/>
      </c>
      <c r="C159" s="110" t="str">
        <f>IF(BIODATA!C155="","", BIODATA!C155)</f>
        <v/>
      </c>
      <c r="D159" s="111" t="str">
        <f>IF(BIODATA!E155="","", BIODATA!E155)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" customHeight="1" x14ac:dyDescent="0.25">
      <c r="A160" s="93"/>
      <c r="B160" s="109" t="str">
        <f>IF(BIODATA!A156="","", BIODATA!A156)</f>
        <v/>
      </c>
      <c r="C160" s="110" t="str">
        <f>IF(BIODATA!C156="","", BIODATA!C156)</f>
        <v/>
      </c>
      <c r="D160" s="111" t="str">
        <f>IF(BIODATA!E156="","", BIODATA!E156)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" customHeight="1" x14ac:dyDescent="0.25">
      <c r="A161" s="93"/>
      <c r="B161" s="109" t="str">
        <f>IF(BIODATA!A157="","", BIODATA!A157)</f>
        <v/>
      </c>
      <c r="C161" s="110" t="str">
        <f>IF(BIODATA!C157="","", BIODATA!C157)</f>
        <v/>
      </c>
      <c r="D161" s="111" t="str">
        <f>IF(BIODATA!E157="","", BIODATA!E157)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" customHeight="1" x14ac:dyDescent="0.25">
      <c r="A162" s="93"/>
      <c r="B162" s="109" t="str">
        <f>IF(BIODATA!A158="","", BIODATA!A158)</f>
        <v/>
      </c>
      <c r="C162" s="110" t="str">
        <f>IF(BIODATA!C158="","", BIODATA!C158)</f>
        <v/>
      </c>
      <c r="D162" s="111" t="str">
        <f>IF(BIODATA!E158="","", BIODATA!E158)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" customHeight="1" x14ac:dyDescent="0.25">
      <c r="A163" s="93"/>
      <c r="B163" s="109" t="str">
        <f>IF(BIODATA!A159="","", BIODATA!A159)</f>
        <v/>
      </c>
      <c r="C163" s="110" t="str">
        <f>IF(BIODATA!C159="","", BIODATA!C159)</f>
        <v/>
      </c>
      <c r="D163" s="111" t="str">
        <f>IF(BIODATA!E159="","", BIODATA!E159)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" customHeight="1" x14ac:dyDescent="0.25">
      <c r="A164" s="93"/>
      <c r="B164" s="109" t="str">
        <f>IF(BIODATA!A160="","", BIODATA!A160)</f>
        <v/>
      </c>
      <c r="C164" s="110" t="str">
        <f>IF(BIODATA!C160="","", BIODATA!C160)</f>
        <v/>
      </c>
      <c r="D164" s="111" t="str">
        <f>IF(BIODATA!E160="","", BIODATA!E160)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" customHeight="1" x14ac:dyDescent="0.25">
      <c r="A165" s="93"/>
      <c r="B165" s="109" t="str">
        <f>IF(BIODATA!A161="","", BIODATA!A161)</f>
        <v/>
      </c>
      <c r="C165" s="110" t="str">
        <f>IF(BIODATA!C161="","", BIODATA!C161)</f>
        <v/>
      </c>
      <c r="D165" s="111" t="str">
        <f>IF(BIODATA!E161="","", BIODATA!E161)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" customHeight="1" x14ac:dyDescent="0.25">
      <c r="A166" s="93"/>
      <c r="B166" s="109" t="str">
        <f>IF(BIODATA!A162="","", BIODATA!A162)</f>
        <v/>
      </c>
      <c r="C166" s="110" t="str">
        <f>IF(BIODATA!C162="","", BIODATA!C162)</f>
        <v/>
      </c>
      <c r="D166" s="111" t="str">
        <f>IF(BIODATA!E162="","", BIODATA!E162)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" customHeight="1" x14ac:dyDescent="0.25">
      <c r="A167" s="93"/>
      <c r="B167" s="109" t="str">
        <f>IF(BIODATA!A163="","", BIODATA!A163)</f>
        <v/>
      </c>
      <c r="C167" s="110" t="str">
        <f>IF(BIODATA!C163="","", BIODATA!C163)</f>
        <v/>
      </c>
      <c r="D167" s="111" t="str">
        <f>IF(BIODATA!E163="","", BIODATA!E163)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" customHeight="1" x14ac:dyDescent="0.25">
      <c r="A168" s="93"/>
      <c r="B168" s="109" t="str">
        <f>IF(BIODATA!A164="","", BIODATA!A164)</f>
        <v/>
      </c>
      <c r="C168" s="110" t="str">
        <f>IF(BIODATA!C164="","", BIODATA!C164)</f>
        <v/>
      </c>
      <c r="D168" s="111" t="str">
        <f>IF(BIODATA!E164="","", BIODATA!E164)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" customHeight="1" x14ac:dyDescent="0.25">
      <c r="A169" s="93"/>
      <c r="B169" s="109" t="str">
        <f>IF(BIODATA!A165="","", BIODATA!A165)</f>
        <v/>
      </c>
      <c r="C169" s="110" t="str">
        <f>IF(BIODATA!C165="","", BIODATA!C165)</f>
        <v/>
      </c>
      <c r="D169" s="111" t="str">
        <f>IF(BIODATA!E165="","", BIODATA!E165)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" customHeight="1" x14ac:dyDescent="0.25">
      <c r="A170" s="93"/>
      <c r="B170" s="109" t="str">
        <f>IF(BIODATA!A166="","", BIODATA!A166)</f>
        <v/>
      </c>
      <c r="C170" s="110" t="str">
        <f>IF(BIODATA!C166="","", BIODATA!C166)</f>
        <v/>
      </c>
      <c r="D170" s="111" t="str">
        <f>IF(BIODATA!E166="","", BIODATA!E166)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" customHeight="1" x14ac:dyDescent="0.25">
      <c r="A171" s="93"/>
      <c r="B171" s="109" t="str">
        <f>IF(BIODATA!A167="","", BIODATA!A167)</f>
        <v/>
      </c>
      <c r="C171" s="110" t="str">
        <f>IF(BIODATA!C167="","", BIODATA!C167)</f>
        <v/>
      </c>
      <c r="D171" s="111" t="str">
        <f>IF(BIODATA!E167="","", BIODATA!E167)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" customHeight="1" x14ac:dyDescent="0.25">
      <c r="A172" s="93"/>
      <c r="B172" s="109" t="str">
        <f>IF(BIODATA!A168="","", BIODATA!A168)</f>
        <v/>
      </c>
      <c r="C172" s="110" t="str">
        <f>IF(BIODATA!C168="","", BIODATA!C168)</f>
        <v/>
      </c>
      <c r="D172" s="111" t="str">
        <f>IF(BIODATA!E168="","", BIODATA!E168)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" customHeight="1" x14ac:dyDescent="0.25">
      <c r="A173" s="93"/>
      <c r="B173" s="109" t="str">
        <f>IF(BIODATA!A169="","", BIODATA!A169)</f>
        <v/>
      </c>
      <c r="C173" s="110" t="str">
        <f>IF(BIODATA!C169="","", BIODATA!C169)</f>
        <v/>
      </c>
      <c r="D173" s="111" t="str">
        <f>IF(BIODATA!E169="","", BIODATA!E169)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" customHeight="1" x14ac:dyDescent="0.25">
      <c r="A174" s="93"/>
      <c r="B174" s="109" t="str">
        <f>IF(BIODATA!A170="","", BIODATA!A170)</f>
        <v/>
      </c>
      <c r="C174" s="110" t="str">
        <f>IF(BIODATA!C170="","", BIODATA!C170)</f>
        <v/>
      </c>
      <c r="D174" s="111" t="str">
        <f>IF(BIODATA!E170="","", BIODATA!E170)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" customHeight="1" x14ac:dyDescent="0.25">
      <c r="A175" s="93"/>
      <c r="B175" s="109" t="str">
        <f>IF(BIODATA!A171="","", BIODATA!A171)</f>
        <v/>
      </c>
      <c r="C175" s="110" t="str">
        <f>IF(BIODATA!C171="","", BIODATA!C171)</f>
        <v/>
      </c>
      <c r="D175" s="111" t="str">
        <f>IF(BIODATA!E171="","", BIODATA!E171)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" customHeight="1" x14ac:dyDescent="0.25">
      <c r="A176" s="93"/>
      <c r="B176" s="109" t="str">
        <f>IF(BIODATA!A172="","", BIODATA!A172)</f>
        <v/>
      </c>
      <c r="C176" s="110" t="str">
        <f>IF(BIODATA!C172="","", BIODATA!C172)</f>
        <v/>
      </c>
      <c r="D176" s="111" t="str">
        <f>IF(BIODATA!E172="","", BIODATA!E172)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" customHeight="1" x14ac:dyDescent="0.25">
      <c r="A177" s="93"/>
      <c r="B177" s="109" t="str">
        <f>IF(BIODATA!A173="","", BIODATA!A173)</f>
        <v/>
      </c>
      <c r="C177" s="110" t="str">
        <f>IF(BIODATA!C173="","", BIODATA!C173)</f>
        <v/>
      </c>
      <c r="D177" s="111" t="str">
        <f>IF(BIODATA!E173="","", BIODATA!E173)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" customHeight="1" x14ac:dyDescent="0.25">
      <c r="A178" s="93"/>
      <c r="B178" s="109" t="str">
        <f>IF(BIODATA!A174="","", BIODATA!A174)</f>
        <v/>
      </c>
      <c r="C178" s="110" t="str">
        <f>IF(BIODATA!C174="","", BIODATA!C174)</f>
        <v/>
      </c>
      <c r="D178" s="111" t="str">
        <f>IF(BIODATA!E174="","", BIODATA!E174)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" customHeight="1" x14ac:dyDescent="0.25">
      <c r="A179" s="93"/>
      <c r="B179" s="109" t="str">
        <f>IF(BIODATA!A175="","", BIODATA!A175)</f>
        <v/>
      </c>
      <c r="C179" s="110" t="str">
        <f>IF(BIODATA!C175="","", BIODATA!C175)</f>
        <v/>
      </c>
      <c r="D179" s="111" t="str">
        <f>IF(BIODATA!E175="","", BIODATA!E175)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" customHeight="1" x14ac:dyDescent="0.25">
      <c r="A180" s="93"/>
      <c r="B180" s="109" t="str">
        <f>IF(BIODATA!A176="","", BIODATA!A176)</f>
        <v/>
      </c>
      <c r="C180" s="110" t="str">
        <f>IF(BIODATA!C176="","", BIODATA!C176)</f>
        <v/>
      </c>
      <c r="D180" s="111" t="str">
        <f>IF(BIODATA!E176="","", BIODATA!E176)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" customHeight="1" x14ac:dyDescent="0.25">
      <c r="A181" s="93"/>
      <c r="B181" s="109" t="str">
        <f>IF(BIODATA!A177="","", BIODATA!A177)</f>
        <v/>
      </c>
      <c r="C181" s="110" t="str">
        <f>IF(BIODATA!C177="","", BIODATA!C177)</f>
        <v/>
      </c>
      <c r="D181" s="111" t="str">
        <f>IF(BIODATA!E177="","", BIODATA!E177)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" customHeight="1" x14ac:dyDescent="0.25">
      <c r="A182" s="93"/>
      <c r="B182" s="109" t="str">
        <f>IF(BIODATA!A178="","", BIODATA!A178)</f>
        <v/>
      </c>
      <c r="C182" s="110" t="str">
        <f>IF(BIODATA!C178="","", BIODATA!C178)</f>
        <v/>
      </c>
      <c r="D182" s="111" t="str">
        <f>IF(BIODATA!E178="","", BIODATA!E178)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" customHeight="1" x14ac:dyDescent="0.25">
      <c r="A183" s="93"/>
      <c r="B183" s="109" t="str">
        <f>IF(BIODATA!A179="","", BIODATA!A179)</f>
        <v/>
      </c>
      <c r="C183" s="110" t="str">
        <f>IF(BIODATA!C179="","", BIODATA!C179)</f>
        <v/>
      </c>
      <c r="D183" s="111" t="str">
        <f>IF(BIODATA!E179="","", BIODATA!E179)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" customHeight="1" x14ac:dyDescent="0.25">
      <c r="A184" s="93"/>
      <c r="B184" s="109" t="str">
        <f>IF(BIODATA!A180="","", BIODATA!A180)</f>
        <v/>
      </c>
      <c r="C184" s="110" t="str">
        <f>IF(BIODATA!C180="","", BIODATA!C180)</f>
        <v/>
      </c>
      <c r="D184" s="111" t="str">
        <f>IF(BIODATA!E180="","", BIODATA!E180)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" customHeight="1" x14ac:dyDescent="0.25">
      <c r="A185" s="93"/>
      <c r="B185" s="109" t="str">
        <f>IF(BIODATA!A181="","", BIODATA!A181)</f>
        <v/>
      </c>
      <c r="C185" s="110" t="str">
        <f>IF(BIODATA!C181="","", BIODATA!C181)</f>
        <v/>
      </c>
      <c r="D185" s="111" t="str">
        <f>IF(BIODATA!E181="","", BIODATA!E181)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" customHeight="1" x14ac:dyDescent="0.25">
      <c r="A186" s="93"/>
      <c r="B186" s="109" t="str">
        <f>IF(BIODATA!A182="","", BIODATA!A182)</f>
        <v/>
      </c>
      <c r="C186" s="110" t="str">
        <f>IF(BIODATA!C182="","", BIODATA!C182)</f>
        <v/>
      </c>
      <c r="D186" s="111" t="str">
        <f>IF(BIODATA!E182="","", BIODATA!E182)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" customHeight="1" x14ac:dyDescent="0.25">
      <c r="A187" s="93"/>
      <c r="B187" s="109" t="str">
        <f>IF(BIODATA!A183="","", BIODATA!A183)</f>
        <v/>
      </c>
      <c r="C187" s="110" t="str">
        <f>IF(BIODATA!C183="","", BIODATA!C183)</f>
        <v/>
      </c>
      <c r="D187" s="111" t="str">
        <f>IF(BIODATA!E183="","", BIODATA!E183)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" customHeight="1" x14ac:dyDescent="0.25">
      <c r="A188" s="93"/>
      <c r="B188" s="109" t="str">
        <f>IF(BIODATA!A184="","", BIODATA!A184)</f>
        <v/>
      </c>
      <c r="C188" s="110" t="str">
        <f>IF(BIODATA!C184="","", BIODATA!C184)</f>
        <v/>
      </c>
      <c r="D188" s="111" t="str">
        <f>IF(BIODATA!E184="","", BIODATA!E184)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" customHeight="1" x14ac:dyDescent="0.25">
      <c r="A189" s="93"/>
      <c r="B189" s="109" t="str">
        <f>IF(BIODATA!A185="","", BIODATA!A185)</f>
        <v/>
      </c>
      <c r="C189" s="110" t="str">
        <f>IF(BIODATA!C185="","", BIODATA!C185)</f>
        <v/>
      </c>
      <c r="D189" s="111" t="str">
        <f>IF(BIODATA!E185="","", BIODATA!E185)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" customHeight="1" x14ac:dyDescent="0.25">
      <c r="A190" s="93"/>
      <c r="B190" s="109" t="str">
        <f>IF(BIODATA!A186="","", BIODATA!A186)</f>
        <v/>
      </c>
      <c r="C190" s="110" t="str">
        <f>IF(BIODATA!C186="","", BIODATA!C186)</f>
        <v/>
      </c>
      <c r="D190" s="111" t="str">
        <f>IF(BIODATA!E186="","", BIODATA!E186)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" customHeight="1" x14ac:dyDescent="0.25">
      <c r="A191" s="93"/>
      <c r="B191" s="109" t="str">
        <f>IF(BIODATA!A187="","", BIODATA!A187)</f>
        <v/>
      </c>
      <c r="C191" s="110" t="str">
        <f>IF(BIODATA!C187="","", BIODATA!C187)</f>
        <v/>
      </c>
      <c r="D191" s="111" t="str">
        <f>IF(BIODATA!E187="","", BIODATA!E187)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" customHeight="1" x14ac:dyDescent="0.25">
      <c r="A192" s="93"/>
      <c r="B192" s="109" t="str">
        <f>IF(BIODATA!A188="","", BIODATA!A188)</f>
        <v/>
      </c>
      <c r="C192" s="110" t="str">
        <f>IF(BIODATA!C188="","", BIODATA!C188)</f>
        <v/>
      </c>
      <c r="D192" s="111" t="str">
        <f>IF(BIODATA!E188="","", BIODATA!E188)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" customHeight="1" x14ac:dyDescent="0.25">
      <c r="A193" s="93"/>
      <c r="B193" s="109" t="str">
        <f>IF(BIODATA!A189="","", BIODATA!A189)</f>
        <v/>
      </c>
      <c r="C193" s="110" t="str">
        <f>IF(BIODATA!C189="","", BIODATA!C189)</f>
        <v/>
      </c>
      <c r="D193" s="111" t="str">
        <f>IF(BIODATA!E189="","", BIODATA!E189)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" customHeight="1" x14ac:dyDescent="0.25">
      <c r="A194" s="93"/>
      <c r="B194" s="109" t="str">
        <f>IF(BIODATA!A190="","", BIODATA!A190)</f>
        <v/>
      </c>
      <c r="C194" s="110" t="str">
        <f>IF(BIODATA!C190="","", BIODATA!C190)</f>
        <v/>
      </c>
      <c r="D194" s="111" t="str">
        <f>IF(BIODATA!E190="","", BIODATA!E190)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" customHeight="1" x14ac:dyDescent="0.25">
      <c r="A195" s="93"/>
      <c r="B195" s="109" t="str">
        <f>IF(BIODATA!A191="","", BIODATA!A191)</f>
        <v/>
      </c>
      <c r="C195" s="110" t="str">
        <f>IF(BIODATA!C191="","", BIODATA!C191)</f>
        <v/>
      </c>
      <c r="D195" s="111" t="str">
        <f>IF(BIODATA!E191="","", BIODATA!E191)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" customHeight="1" x14ac:dyDescent="0.25">
      <c r="A196" s="93"/>
      <c r="B196" s="109" t="str">
        <f>IF(BIODATA!A192="","", BIODATA!A192)</f>
        <v/>
      </c>
      <c r="C196" s="110" t="str">
        <f>IF(BIODATA!C192="","", BIODATA!C192)</f>
        <v/>
      </c>
      <c r="D196" s="111" t="str">
        <f>IF(BIODATA!E192="","", BIODATA!E192)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" customHeight="1" x14ac:dyDescent="0.25">
      <c r="A197" s="93"/>
      <c r="B197" s="109" t="str">
        <f>IF(BIODATA!A193="","", BIODATA!A193)</f>
        <v/>
      </c>
      <c r="C197" s="110" t="str">
        <f>IF(BIODATA!C193="","", BIODATA!C193)</f>
        <v/>
      </c>
      <c r="D197" s="111" t="str">
        <f>IF(BIODATA!E193="","", BIODATA!E193)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" customHeight="1" x14ac:dyDescent="0.25">
      <c r="A198" s="93"/>
      <c r="B198" s="109" t="str">
        <f>IF(BIODATA!A194="","", BIODATA!A194)</f>
        <v/>
      </c>
      <c r="C198" s="110" t="str">
        <f>IF(BIODATA!C194="","", BIODATA!C194)</f>
        <v/>
      </c>
      <c r="D198" s="111" t="str">
        <f>IF(BIODATA!E194="","", BIODATA!E194)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" customHeight="1" x14ac:dyDescent="0.25">
      <c r="A199" s="93"/>
      <c r="B199" s="109" t="str">
        <f>IF(BIODATA!A195="","", BIODATA!A195)</f>
        <v/>
      </c>
      <c r="C199" s="110" t="str">
        <f>IF(BIODATA!C195="","", BIODATA!C195)</f>
        <v/>
      </c>
      <c r="D199" s="111" t="str">
        <f>IF(BIODATA!E195="","", BIODATA!E195)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" customHeight="1" x14ac:dyDescent="0.25">
      <c r="A200" s="93"/>
      <c r="B200" s="109" t="str">
        <f>IF(BIODATA!A196="","", BIODATA!A196)</f>
        <v/>
      </c>
      <c r="C200" s="110" t="str">
        <f>IF(BIODATA!C196="","", BIODATA!C196)</f>
        <v/>
      </c>
      <c r="D200" s="111" t="str">
        <f>IF(BIODATA!E196="","", BIODATA!E196)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" customHeight="1" x14ac:dyDescent="0.25">
      <c r="A201" s="93"/>
      <c r="B201" s="109" t="str">
        <f>IF(BIODATA!A197="","", BIODATA!A197)</f>
        <v/>
      </c>
      <c r="C201" s="110" t="str">
        <f>IF(BIODATA!C197="","", BIODATA!C197)</f>
        <v/>
      </c>
      <c r="D201" s="111" t="str">
        <f>IF(BIODATA!E197="","", BIODATA!E197)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" customHeight="1" x14ac:dyDescent="0.25">
      <c r="A202" s="93"/>
      <c r="B202" s="109" t="str">
        <f>IF(BIODATA!A198="","", BIODATA!A198)</f>
        <v/>
      </c>
      <c r="C202" s="110" t="str">
        <f>IF(BIODATA!C198="","", BIODATA!C198)</f>
        <v/>
      </c>
      <c r="D202" s="111" t="str">
        <f>IF(BIODATA!E198="","", BIODATA!E198)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" customHeight="1" x14ac:dyDescent="0.25">
      <c r="A203" s="93"/>
      <c r="B203" s="109" t="str">
        <f>IF(BIODATA!A199="","", BIODATA!A199)</f>
        <v/>
      </c>
      <c r="C203" s="110" t="str">
        <f>IF(BIODATA!C199="","", BIODATA!C199)</f>
        <v/>
      </c>
      <c r="D203" s="111" t="str">
        <f>IF(BIODATA!E199="","", BIODATA!E199)</f>
        <v/>
      </c>
      <c r="E203" s="92"/>
      <c r="F203" s="26"/>
      <c r="G203" s="92"/>
      <c r="H203" s="26"/>
      <c r="I203" s="92"/>
      <c r="J203" s="26"/>
      <c r="K203" s="189" t="str">
        <f t="shared" ref="K203:K208" si="3">IFERROR(AVERAGE(E203:J203),"  ")</f>
        <v xml:space="preserve">  </v>
      </c>
      <c r="L203" s="93"/>
      <c r="M203" s="93"/>
    </row>
    <row r="204" spans="1:13" ht="15" customHeight="1" x14ac:dyDescent="0.25">
      <c r="A204" s="93"/>
      <c r="B204" s="109" t="str">
        <f>IF(BIODATA!A200="","", BIODATA!A200)</f>
        <v/>
      </c>
      <c r="C204" s="110" t="str">
        <f>IF(BIODATA!C200="","", BIODATA!C200)</f>
        <v/>
      </c>
      <c r="D204" s="111" t="str">
        <f>IF(BIODATA!E200="","", BIODATA!E200)</f>
        <v/>
      </c>
      <c r="E204" s="92"/>
      <c r="F204" s="26"/>
      <c r="G204" s="92"/>
      <c r="H204" s="26"/>
      <c r="I204" s="92"/>
      <c r="J204" s="26"/>
      <c r="K204" s="189" t="str">
        <f t="shared" si="3"/>
        <v xml:space="preserve">  </v>
      </c>
      <c r="L204" s="93"/>
      <c r="M204" s="93"/>
    </row>
    <row r="205" spans="1:13" ht="15" customHeight="1" x14ac:dyDescent="0.25">
      <c r="A205" s="93"/>
      <c r="B205" s="109" t="str">
        <f>IF(BIODATA!A201="","", BIODATA!A201)</f>
        <v/>
      </c>
      <c r="C205" s="110" t="str">
        <f>IF(BIODATA!C201="","", BIODATA!C201)</f>
        <v/>
      </c>
      <c r="D205" s="111" t="str">
        <f>IF(BIODATA!E201="","", BIODATA!E201)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" customHeight="1" x14ac:dyDescent="0.25">
      <c r="A206" s="93"/>
      <c r="B206" s="109" t="str">
        <f>IF(BIODATA!A202="","", BIODATA!A202)</f>
        <v/>
      </c>
      <c r="C206" s="110" t="str">
        <f>IF(BIODATA!C202="","", BIODATA!C202)</f>
        <v/>
      </c>
      <c r="D206" s="111" t="str">
        <f>IF(BIODATA!E202="","", BIODATA!E202)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" customHeight="1" x14ac:dyDescent="0.25">
      <c r="A207" s="93"/>
      <c r="B207" s="109" t="str">
        <f>IF(BIODATA!A203="","", BIODATA!A203)</f>
        <v/>
      </c>
      <c r="C207" s="110" t="str">
        <f>IF(BIODATA!C203="","", BIODATA!C203)</f>
        <v/>
      </c>
      <c r="D207" s="111" t="str">
        <f>IF(BIODATA!E203="","", BIODATA!E203)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" customHeight="1" x14ac:dyDescent="0.25">
      <c r="A208" s="93"/>
      <c r="B208" s="109" t="str">
        <f>IF(BIODATA!A204="","", BIODATA!A204)</f>
        <v/>
      </c>
      <c r="C208" s="110" t="str">
        <f>IF(BIODATA!C204="","", BIODATA!C204)</f>
        <v/>
      </c>
      <c r="D208" s="111" t="str">
        <f>IF(BIODATA!E204="","", BIODATA!E204)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" customHeight="1" x14ac:dyDescent="0.25">
      <c r="A209" s="93"/>
      <c r="B209" s="109" t="str">
        <f>IF(BIODATA!A205="","", BIODATA!A205)</f>
        <v/>
      </c>
      <c r="C209" s="110" t="str">
        <f>IF(BIODATA!C205="","", BIODATA!C205)</f>
        <v/>
      </c>
      <c r="D209" s="111" t="str">
        <f>IF(BIODATA!E205="","", BIODATA!E205)</f>
        <v/>
      </c>
      <c r="E209" s="92"/>
      <c r="F209" s="26"/>
      <c r="G209" s="92"/>
      <c r="H209" s="26"/>
      <c r="I209" s="92"/>
      <c r="J209" s="26"/>
      <c r="K209" s="189" t="str">
        <f>IFERROR(AVERAGE(E209:J209),"  ")</f>
        <v xml:space="preserve">  </v>
      </c>
      <c r="L209" s="93"/>
      <c r="M209" s="93"/>
    </row>
    <row r="210" spans="1:13" ht="15" customHeight="1" x14ac:dyDescent="0.25">
      <c r="A210" s="93"/>
      <c r="B210" s="98"/>
      <c r="C210" s="98"/>
      <c r="D210" s="93"/>
      <c r="E210" s="98"/>
      <c r="F210" s="98"/>
      <c r="G210" s="98"/>
      <c r="H210" s="98"/>
      <c r="I210" s="98"/>
      <c r="J210" s="98"/>
      <c r="K210" s="98"/>
      <c r="L210" s="93"/>
      <c r="M210" s="93"/>
    </row>
    <row r="211" spans="1:13" ht="15" customHeight="1" x14ac:dyDescent="0.25">
      <c r="A211" s="93"/>
      <c r="B211" s="98"/>
      <c r="C211" s="98"/>
      <c r="D211" s="93"/>
      <c r="E211" s="98"/>
      <c r="F211" s="98"/>
      <c r="G211" s="98"/>
      <c r="H211" s="98"/>
      <c r="I211" s="177" t="s">
        <v>129</v>
      </c>
      <c r="J211" s="98"/>
      <c r="K211" s="98"/>
      <c r="L211" s="93"/>
      <c r="M211" s="93"/>
    </row>
    <row r="212" spans="1:13" ht="15" customHeight="1" x14ac:dyDescent="0.25">
      <c r="A212" s="93"/>
      <c r="B212" s="98"/>
      <c r="C212" s="98"/>
      <c r="D212" s="93"/>
      <c r="E212" s="98"/>
      <c r="F212" s="98"/>
      <c r="G212" s="98"/>
      <c r="H212" s="98"/>
      <c r="I212" s="98"/>
      <c r="J212" s="98"/>
      <c r="K212" s="98"/>
      <c r="L212" s="93"/>
      <c r="M212" s="93"/>
    </row>
    <row r="213" spans="1:13" ht="15" customHeight="1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ht="15" customHeight="1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</sheetData>
  <sheetProtection algorithmName="SHA-512" hashValue="ompqcCoZIpLPgNKDXb/zBGBR9yTkuPB5iNPVhQ3PZGeGRc7R2GzPcOxQuh2JWJ8Pg/bhvixJLW+LrxY9iLQ47A==" saltValue="xpA/WQwShDnJaRAI90dyMg==" spinCount="100000" sheet="1" selectLockedCells="1"/>
  <mergeCells count="8">
    <mergeCell ref="E8:J8"/>
    <mergeCell ref="B8:B9"/>
    <mergeCell ref="C8:C9"/>
    <mergeCell ref="D8:D9"/>
    <mergeCell ref="B1:K4"/>
    <mergeCell ref="K8:K9"/>
    <mergeCell ref="B5:J5"/>
    <mergeCell ref="B6:J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Group Box 1">
              <controlPr defaultSize="0" autoFill="0" autoPict="0">
                <anchor moveWithCells="1">
                  <from>
                    <xdr:col>1</xdr:col>
                    <xdr:colOff>333375</xdr:colOff>
                    <xdr:row>1</xdr:row>
                    <xdr:rowOff>47625</xdr:rowOff>
                  </from>
                  <to>
                    <xdr:col>10</xdr:col>
                    <xdr:colOff>371475</xdr:colOff>
                    <xdr:row>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Group Box 2">
              <controlPr defaultSize="0" autoFill="0" autoPict="0">
                <anchor moveWithCells="1">
                  <from>
                    <xdr:col>7</xdr:col>
                    <xdr:colOff>447675</xdr:colOff>
                    <xdr:row>1</xdr:row>
                    <xdr:rowOff>104775</xdr:rowOff>
                  </from>
                  <to>
                    <xdr:col>8</xdr:col>
                    <xdr:colOff>523875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RAPOR'!C11</f>
        <v>Nilai Mapel 2. Pendidikan Kewarganegaraan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187">
        <v>2</v>
      </c>
      <c r="F11" s="228"/>
      <c r="G11" s="187"/>
      <c r="H11" s="187"/>
      <c r="I11" s="187"/>
      <c r="J11" s="187"/>
      <c r="K11" s="189">
        <f>IFERROR(AVERAGE(E11:J11),"  ")</f>
        <v>2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7">
        <v>16</v>
      </c>
      <c r="F12" s="228"/>
      <c r="G12" s="187"/>
      <c r="H12" s="187"/>
      <c r="I12" s="187"/>
      <c r="J12" s="187"/>
      <c r="K12" s="189">
        <f t="shared" ref="K12:K75" si="0">IFERROR(AVERAGE(E12:J12),"  ")</f>
        <v>16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7"/>
      <c r="F13" s="228"/>
      <c r="G13" s="187"/>
      <c r="H13" s="187"/>
      <c r="I13" s="187"/>
      <c r="J13" s="187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7"/>
      <c r="F14" s="228"/>
      <c r="G14" s="187"/>
      <c r="H14" s="187"/>
      <c r="I14" s="187"/>
      <c r="J14" s="187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7"/>
      <c r="F15" s="228"/>
      <c r="G15" s="187"/>
      <c r="H15" s="187"/>
      <c r="I15" s="187"/>
      <c r="J15" s="187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7"/>
      <c r="F16" s="228"/>
      <c r="G16" s="187"/>
      <c r="H16" s="187"/>
      <c r="I16" s="187"/>
      <c r="J16" s="187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7"/>
      <c r="F17" s="228"/>
      <c r="G17" s="187"/>
      <c r="H17" s="187"/>
      <c r="I17" s="187"/>
      <c r="J17" s="187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7"/>
      <c r="F18" s="228"/>
      <c r="G18" s="187"/>
      <c r="H18" s="187"/>
      <c r="I18" s="187"/>
      <c r="J18" s="187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7"/>
      <c r="F19" s="228"/>
      <c r="G19" s="187"/>
      <c r="H19" s="187"/>
      <c r="I19" s="187"/>
      <c r="J19" s="187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7"/>
      <c r="F20" s="228"/>
      <c r="G20" s="187"/>
      <c r="H20" s="187"/>
      <c r="I20" s="187"/>
      <c r="J20" s="187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7"/>
      <c r="F21" s="228"/>
      <c r="G21" s="187"/>
      <c r="H21" s="187"/>
      <c r="I21" s="187"/>
      <c r="J21" s="187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7"/>
      <c r="F22" s="228"/>
      <c r="G22" s="187"/>
      <c r="H22" s="187"/>
      <c r="I22" s="187"/>
      <c r="J22" s="187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7"/>
      <c r="F23" s="228"/>
      <c r="G23" s="187"/>
      <c r="H23" s="187"/>
      <c r="I23" s="187"/>
      <c r="J23" s="187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7"/>
      <c r="F24" s="228"/>
      <c r="G24" s="188"/>
      <c r="H24" s="187"/>
      <c r="I24" s="188"/>
      <c r="J24" s="188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7"/>
      <c r="F25" s="228"/>
      <c r="G25" s="187"/>
      <c r="H25" s="187"/>
      <c r="I25" s="187"/>
      <c r="J25" s="187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7"/>
      <c r="F26" s="228"/>
      <c r="G26" s="187"/>
      <c r="H26" s="187"/>
      <c r="I26" s="187"/>
      <c r="J26" s="187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7"/>
      <c r="F27" s="228"/>
      <c r="G27" s="187"/>
      <c r="H27" s="187"/>
      <c r="I27" s="187"/>
      <c r="J27" s="187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7"/>
      <c r="F28" s="228"/>
      <c r="G28" s="187"/>
      <c r="H28" s="187"/>
      <c r="I28" s="187"/>
      <c r="J28" s="187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7"/>
      <c r="F29" s="228"/>
      <c r="G29" s="187"/>
      <c r="H29" s="187"/>
      <c r="I29" s="187"/>
      <c r="J29" s="187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7"/>
      <c r="F30" s="228"/>
      <c r="G30" s="187"/>
      <c r="H30" s="187"/>
      <c r="I30" s="187"/>
      <c r="J30" s="187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7"/>
      <c r="F31" s="228"/>
      <c r="G31" s="187"/>
      <c r="H31" s="187"/>
      <c r="I31" s="187"/>
      <c r="J31" s="187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7"/>
      <c r="F32" s="228"/>
      <c r="G32" s="187"/>
      <c r="H32" s="187"/>
      <c r="I32" s="187"/>
      <c r="J32" s="187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7"/>
      <c r="F33" s="187"/>
      <c r="G33" s="187"/>
      <c r="H33" s="187"/>
      <c r="I33" s="187"/>
      <c r="J33" s="187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7"/>
      <c r="F34" s="228"/>
      <c r="G34" s="187"/>
      <c r="H34" s="187"/>
      <c r="I34" s="187"/>
      <c r="J34" s="187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7"/>
      <c r="F35" s="228"/>
      <c r="G35" s="187"/>
      <c r="H35" s="187"/>
      <c r="I35" s="187"/>
      <c r="J35" s="187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7"/>
      <c r="F36" s="228"/>
      <c r="G36" s="187"/>
      <c r="H36" s="187"/>
      <c r="I36" s="187"/>
      <c r="J36" s="187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7"/>
      <c r="F37" s="228"/>
      <c r="G37" s="187"/>
      <c r="H37" s="187"/>
      <c r="I37" s="187"/>
      <c r="J37" s="187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7"/>
      <c r="F38" s="228"/>
      <c r="G38" s="187"/>
      <c r="H38" s="187"/>
      <c r="I38" s="187"/>
      <c r="J38" s="187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7"/>
      <c r="F39" s="228"/>
      <c r="G39" s="187"/>
      <c r="H39" s="187"/>
      <c r="I39" s="187"/>
      <c r="J39" s="187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7"/>
      <c r="F40" s="228"/>
      <c r="G40" s="187"/>
      <c r="H40" s="187"/>
      <c r="I40" s="187"/>
      <c r="J40" s="187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7"/>
      <c r="F41" s="228"/>
      <c r="G41" s="188"/>
      <c r="H41" s="187"/>
      <c r="I41" s="188"/>
      <c r="J41" s="188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7"/>
      <c r="F42" s="228"/>
      <c r="G42" s="187"/>
      <c r="H42" s="187"/>
      <c r="I42" s="187"/>
      <c r="J42" s="187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7"/>
      <c r="F43" s="228"/>
      <c r="G43" s="187"/>
      <c r="H43" s="187"/>
      <c r="I43" s="187"/>
      <c r="J43" s="187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7"/>
      <c r="F44" s="228"/>
      <c r="G44" s="187"/>
      <c r="H44" s="187"/>
      <c r="I44" s="187"/>
      <c r="J44" s="187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7"/>
      <c r="F45" s="228"/>
      <c r="G45" s="187"/>
      <c r="H45" s="187"/>
      <c r="I45" s="187"/>
      <c r="J45" s="187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7"/>
      <c r="F46" s="228"/>
      <c r="G46" s="187"/>
      <c r="H46" s="187"/>
      <c r="I46" s="187"/>
      <c r="J46" s="187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7"/>
      <c r="F47" s="228"/>
      <c r="G47" s="187"/>
      <c r="H47" s="187"/>
      <c r="I47" s="187"/>
      <c r="J47" s="187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7"/>
      <c r="F48" s="228"/>
      <c r="G48" s="187"/>
      <c r="H48" s="187"/>
      <c r="I48" s="187"/>
      <c r="J48" s="187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7"/>
      <c r="F49" s="228"/>
      <c r="G49" s="187"/>
      <c r="H49" s="187"/>
      <c r="I49" s="187"/>
      <c r="J49" s="187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7"/>
      <c r="F50" s="228"/>
      <c r="G50" s="187"/>
      <c r="H50" s="187"/>
      <c r="I50" s="187"/>
      <c r="J50" s="187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92"/>
      <c r="F51" s="26"/>
      <c r="G51" s="92"/>
      <c r="H51" s="26"/>
      <c r="I51" s="92"/>
      <c r="J51" s="26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92"/>
      <c r="F52" s="26"/>
      <c r="G52" s="92"/>
      <c r="H52" s="26"/>
      <c r="I52" s="92"/>
      <c r="J52" s="26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92"/>
      <c r="F53" s="26"/>
      <c r="G53" s="92"/>
      <c r="H53" s="26"/>
      <c r="I53" s="92"/>
      <c r="J53" s="26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92"/>
      <c r="F54" s="26"/>
      <c r="G54" s="92"/>
      <c r="H54" s="26"/>
      <c r="I54" s="92"/>
      <c r="J54" s="26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92"/>
      <c r="F55" s="26"/>
      <c r="G55" s="92"/>
      <c r="H55" s="26"/>
      <c r="I55" s="92"/>
      <c r="J55" s="26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92"/>
      <c r="F56" s="26"/>
      <c r="G56" s="92"/>
      <c r="H56" s="26"/>
      <c r="I56" s="92"/>
      <c r="J56" s="26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92"/>
      <c r="F57" s="26"/>
      <c r="G57" s="92"/>
      <c r="H57" s="26"/>
      <c r="I57" s="92"/>
      <c r="J57" s="2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92"/>
      <c r="F58" s="26"/>
      <c r="G58" s="92"/>
      <c r="H58" s="26"/>
      <c r="I58" s="92"/>
      <c r="J58" s="2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92"/>
      <c r="F59" s="26"/>
      <c r="G59" s="92"/>
      <c r="H59" s="26"/>
      <c r="I59" s="92"/>
      <c r="J59" s="2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92"/>
      <c r="F60" s="26"/>
      <c r="G60" s="92"/>
      <c r="H60" s="26"/>
      <c r="I60" s="92"/>
      <c r="J60" s="2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92"/>
      <c r="F61" s="26"/>
      <c r="G61" s="92"/>
      <c r="H61" s="26"/>
      <c r="I61" s="92"/>
      <c r="J61" s="2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92"/>
      <c r="F62" s="26"/>
      <c r="G62" s="92"/>
      <c r="H62" s="26"/>
      <c r="I62" s="92"/>
      <c r="J62" s="2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92"/>
      <c r="F63" s="26"/>
      <c r="G63" s="92"/>
      <c r="H63" s="26"/>
      <c r="I63" s="92"/>
      <c r="J63" s="2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92"/>
      <c r="F64" s="26"/>
      <c r="G64" s="92"/>
      <c r="H64" s="26"/>
      <c r="I64" s="92"/>
      <c r="J64" s="2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92"/>
      <c r="F65" s="26"/>
      <c r="G65" s="92"/>
      <c r="H65" s="26"/>
      <c r="I65" s="92"/>
      <c r="J65" s="2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92"/>
      <c r="F66" s="26"/>
      <c r="G66" s="92"/>
      <c r="H66" s="26"/>
      <c r="I66" s="92"/>
      <c r="J66" s="2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92"/>
      <c r="F67" s="26"/>
      <c r="G67" s="92"/>
      <c r="H67" s="26"/>
      <c r="I67" s="92"/>
      <c r="J67" s="2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92"/>
      <c r="F68" s="26"/>
      <c r="G68" s="92"/>
      <c r="H68" s="26"/>
      <c r="I68" s="92"/>
      <c r="J68" s="2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92"/>
      <c r="F69" s="26"/>
      <c r="G69" s="92"/>
      <c r="H69" s="26"/>
      <c r="I69" s="92"/>
      <c r="J69" s="2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92"/>
      <c r="F70" s="26"/>
      <c r="G70" s="92"/>
      <c r="H70" s="26"/>
      <c r="I70" s="92"/>
      <c r="J70" s="26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92"/>
      <c r="F71" s="26"/>
      <c r="G71" s="92"/>
      <c r="H71" s="26"/>
      <c r="I71" s="92"/>
      <c r="J71" s="26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92"/>
      <c r="F72" s="26"/>
      <c r="G72" s="92"/>
      <c r="H72" s="26"/>
      <c r="I72" s="92"/>
      <c r="J72" s="26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92"/>
      <c r="F73" s="26"/>
      <c r="G73" s="92"/>
      <c r="H73" s="26"/>
      <c r="I73" s="92"/>
      <c r="J73" s="26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92"/>
      <c r="F74" s="26"/>
      <c r="G74" s="92"/>
      <c r="H74" s="26"/>
      <c r="I74" s="92"/>
      <c r="J74" s="26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92"/>
      <c r="F75" s="26"/>
      <c r="G75" s="92"/>
      <c r="H75" s="26"/>
      <c r="I75" s="92"/>
      <c r="J75" s="26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92"/>
      <c r="F76" s="26"/>
      <c r="G76" s="92"/>
      <c r="H76" s="26"/>
      <c r="I76" s="92"/>
      <c r="J76" s="26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92"/>
      <c r="F77" s="26"/>
      <c r="G77" s="92"/>
      <c r="H77" s="26"/>
      <c r="I77" s="92"/>
      <c r="J77" s="26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92"/>
      <c r="F78" s="26"/>
      <c r="G78" s="92"/>
      <c r="H78" s="26"/>
      <c r="I78" s="92"/>
      <c r="J78" s="26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92"/>
      <c r="F79" s="26"/>
      <c r="G79" s="92"/>
      <c r="H79" s="26"/>
      <c r="I79" s="92"/>
      <c r="J79" s="26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92"/>
      <c r="F80" s="26"/>
      <c r="G80" s="92"/>
      <c r="H80" s="26"/>
      <c r="I80" s="92"/>
      <c r="J80" s="26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92"/>
      <c r="F81" s="26"/>
      <c r="G81" s="92"/>
      <c r="H81" s="26"/>
      <c r="I81" s="92"/>
      <c r="J81" s="26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92"/>
      <c r="F82" s="26"/>
      <c r="G82" s="92"/>
      <c r="H82" s="26"/>
      <c r="I82" s="92"/>
      <c r="J82" s="26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92"/>
      <c r="F83" s="26"/>
      <c r="G83" s="92"/>
      <c r="H83" s="26"/>
      <c r="I83" s="92"/>
      <c r="J83" s="2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92"/>
      <c r="F84" s="26"/>
      <c r="G84" s="92"/>
      <c r="H84" s="26"/>
      <c r="I84" s="92"/>
      <c r="J84" s="2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92"/>
      <c r="F85" s="26"/>
      <c r="G85" s="92"/>
      <c r="H85" s="26"/>
      <c r="I85" s="92"/>
      <c r="J85" s="2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92"/>
      <c r="F86" s="26"/>
      <c r="G86" s="92"/>
      <c r="H86" s="26"/>
      <c r="I86" s="92"/>
      <c r="J86" s="2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92"/>
      <c r="F87" s="26"/>
      <c r="G87" s="92"/>
      <c r="H87" s="26"/>
      <c r="I87" s="92"/>
      <c r="J87" s="2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92"/>
      <c r="F88" s="26"/>
      <c r="G88" s="92"/>
      <c r="H88" s="26"/>
      <c r="I88" s="92"/>
      <c r="J88" s="2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92"/>
      <c r="F89" s="26"/>
      <c r="G89" s="92"/>
      <c r="H89" s="26"/>
      <c r="I89" s="92"/>
      <c r="J89" s="2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92"/>
      <c r="F90" s="26"/>
      <c r="G90" s="92"/>
      <c r="H90" s="26"/>
      <c r="I90" s="92"/>
      <c r="J90" s="2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92"/>
      <c r="F91" s="26"/>
      <c r="G91" s="92"/>
      <c r="H91" s="26"/>
      <c r="I91" s="92"/>
      <c r="J91" s="2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92"/>
      <c r="F92" s="26"/>
      <c r="G92" s="92"/>
      <c r="H92" s="26"/>
      <c r="I92" s="92"/>
      <c r="J92" s="2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92"/>
      <c r="F93" s="26"/>
      <c r="G93" s="92"/>
      <c r="H93" s="26"/>
      <c r="I93" s="92"/>
      <c r="J93" s="2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92"/>
      <c r="F94" s="26"/>
      <c r="G94" s="92"/>
      <c r="H94" s="26"/>
      <c r="I94" s="92"/>
      <c r="J94" s="2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92"/>
      <c r="F95" s="26"/>
      <c r="G95" s="92"/>
      <c r="H95" s="26"/>
      <c r="I95" s="92"/>
      <c r="J95" s="2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92"/>
      <c r="F96" s="26"/>
      <c r="G96" s="92"/>
      <c r="H96" s="26"/>
      <c r="I96" s="92"/>
      <c r="J96" s="2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92"/>
      <c r="F97" s="26"/>
      <c r="G97" s="92"/>
      <c r="H97" s="26"/>
      <c r="I97" s="92"/>
      <c r="J97" s="2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hGVJU7qP/ZBCducGzf/Vq+GusN1ZFlflByg7te7cguJ5J/WV0dak6xubu/05eTGmkk4hUC4J2wA8Ek2ANG0nMA==" saltValue="mDzPJ+9JWzm+BLSctlfh0A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28575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Group Box 2">
              <controlPr defaultSize="0" autoFill="0" autoPict="0">
                <anchor moveWithCells="1">
                  <from>
                    <xdr:col>7</xdr:col>
                    <xdr:colOff>419100</xdr:colOff>
                    <xdr:row>1</xdr:row>
                    <xdr:rowOff>28575</xdr:rowOff>
                  </from>
                  <to>
                    <xdr:col>8</xdr:col>
                    <xdr:colOff>495300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RAPOR'!C12</f>
        <v>Nilai Mapel 3.  Bahasa Indonesia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245">
        <v>3</v>
      </c>
      <c r="F11" s="268"/>
      <c r="G11" s="245"/>
      <c r="H11" s="245"/>
      <c r="I11" s="245"/>
      <c r="J11" s="247"/>
      <c r="K11" s="189">
        <f>IFERROR(AVERAGE(E11:J11),"  ")</f>
        <v>3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6">
        <v>15</v>
      </c>
      <c r="F12" s="228"/>
      <c r="G12" s="186"/>
      <c r="H12" s="186"/>
      <c r="I12" s="186"/>
      <c r="J12" s="248"/>
      <c r="K12" s="189">
        <f t="shared" ref="K12:K75" si="0">IFERROR(AVERAGE(E12:J12),"  ")</f>
        <v>15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6"/>
      <c r="F13" s="228"/>
      <c r="G13" s="186"/>
      <c r="H13" s="186"/>
      <c r="I13" s="186"/>
      <c r="J13" s="248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6"/>
      <c r="F14" s="228"/>
      <c r="G14" s="186"/>
      <c r="H14" s="186"/>
      <c r="I14" s="186"/>
      <c r="J14" s="248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6"/>
      <c r="F15" s="228"/>
      <c r="G15" s="186"/>
      <c r="H15" s="186"/>
      <c r="I15" s="186"/>
      <c r="J15" s="248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6"/>
      <c r="F16" s="228"/>
      <c r="G16" s="186"/>
      <c r="H16" s="186"/>
      <c r="I16" s="186"/>
      <c r="J16" s="248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6"/>
      <c r="F17" s="228"/>
      <c r="G17" s="186"/>
      <c r="H17" s="186"/>
      <c r="I17" s="186"/>
      <c r="J17" s="248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6"/>
      <c r="F18" s="228"/>
      <c r="G18" s="186"/>
      <c r="H18" s="186"/>
      <c r="I18" s="186"/>
      <c r="J18" s="248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6"/>
      <c r="F19" s="228"/>
      <c r="G19" s="186"/>
      <c r="H19" s="186"/>
      <c r="I19" s="186"/>
      <c r="J19" s="248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6"/>
      <c r="F20" s="228"/>
      <c r="G20" s="186"/>
      <c r="H20" s="186"/>
      <c r="I20" s="186"/>
      <c r="J20" s="248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6"/>
      <c r="F21" s="228"/>
      <c r="G21" s="186"/>
      <c r="H21" s="186"/>
      <c r="I21" s="186"/>
      <c r="J21" s="248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6"/>
      <c r="F22" s="228"/>
      <c r="G22" s="186"/>
      <c r="H22" s="186"/>
      <c r="I22" s="186"/>
      <c r="J22" s="248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6"/>
      <c r="F23" s="228"/>
      <c r="G23" s="186"/>
      <c r="H23" s="186"/>
      <c r="I23" s="186"/>
      <c r="J23" s="248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6"/>
      <c r="F24" s="228"/>
      <c r="G24" s="186"/>
      <c r="H24" s="186"/>
      <c r="I24" s="186"/>
      <c r="J24" s="248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6"/>
      <c r="F25" s="228"/>
      <c r="G25" s="186"/>
      <c r="H25" s="186"/>
      <c r="I25" s="186"/>
      <c r="J25" s="248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6"/>
      <c r="F26" s="228"/>
      <c r="G26" s="186"/>
      <c r="H26" s="186"/>
      <c r="I26" s="186"/>
      <c r="J26" s="248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6"/>
      <c r="F27" s="228"/>
      <c r="G27" s="186"/>
      <c r="H27" s="186"/>
      <c r="I27" s="186"/>
      <c r="J27" s="248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6"/>
      <c r="F28" s="228"/>
      <c r="G28" s="186"/>
      <c r="H28" s="186"/>
      <c r="I28" s="186"/>
      <c r="J28" s="248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6"/>
      <c r="F29" s="228"/>
      <c r="G29" s="186"/>
      <c r="H29" s="186"/>
      <c r="I29" s="186"/>
      <c r="J29" s="248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6"/>
      <c r="F30" s="228"/>
      <c r="G30" s="186"/>
      <c r="H30" s="186"/>
      <c r="I30" s="186"/>
      <c r="J30" s="248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6"/>
      <c r="F31" s="228"/>
      <c r="G31" s="186"/>
      <c r="H31" s="186"/>
      <c r="I31" s="186"/>
      <c r="J31" s="248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6"/>
      <c r="F32" s="228"/>
      <c r="G32" s="186"/>
      <c r="H32" s="186"/>
      <c r="I32" s="186"/>
      <c r="J32" s="248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6"/>
      <c r="F33" s="186"/>
      <c r="G33" s="186"/>
      <c r="H33" s="186"/>
      <c r="I33" s="186"/>
      <c r="J33" s="248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6"/>
      <c r="F34" s="228"/>
      <c r="G34" s="186"/>
      <c r="H34" s="186"/>
      <c r="I34" s="186"/>
      <c r="J34" s="248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6"/>
      <c r="F35" s="228"/>
      <c r="G35" s="186"/>
      <c r="H35" s="186"/>
      <c r="I35" s="186"/>
      <c r="J35" s="248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6"/>
      <c r="F36" s="228"/>
      <c r="G36" s="186"/>
      <c r="H36" s="186"/>
      <c r="I36" s="186"/>
      <c r="J36" s="248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6"/>
      <c r="F37" s="228"/>
      <c r="G37" s="186"/>
      <c r="H37" s="186"/>
      <c r="I37" s="186"/>
      <c r="J37" s="248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6"/>
      <c r="F38" s="228"/>
      <c r="G38" s="186"/>
      <c r="H38" s="186"/>
      <c r="I38" s="186"/>
      <c r="J38" s="248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6"/>
      <c r="F39" s="228"/>
      <c r="G39" s="186"/>
      <c r="H39" s="186"/>
      <c r="I39" s="186"/>
      <c r="J39" s="248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6"/>
      <c r="F40" s="228"/>
      <c r="G40" s="186"/>
      <c r="H40" s="186"/>
      <c r="I40" s="186"/>
      <c r="J40" s="248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6"/>
      <c r="F41" s="228"/>
      <c r="G41" s="186"/>
      <c r="H41" s="186"/>
      <c r="I41" s="186"/>
      <c r="J41" s="248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6"/>
      <c r="F42" s="228"/>
      <c r="G42" s="186"/>
      <c r="H42" s="186"/>
      <c r="I42" s="186"/>
      <c r="J42" s="248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6"/>
      <c r="F43" s="228"/>
      <c r="G43" s="186"/>
      <c r="H43" s="186"/>
      <c r="I43" s="186"/>
      <c r="J43" s="248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6"/>
      <c r="F44" s="228"/>
      <c r="G44" s="186"/>
      <c r="H44" s="186"/>
      <c r="I44" s="186"/>
      <c r="J44" s="248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6"/>
      <c r="F45" s="228"/>
      <c r="G45" s="186"/>
      <c r="H45" s="186"/>
      <c r="I45" s="186"/>
      <c r="J45" s="248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6"/>
      <c r="F46" s="228"/>
      <c r="G46" s="186"/>
      <c r="H46" s="186"/>
      <c r="I46" s="186"/>
      <c r="J46" s="248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6"/>
      <c r="F47" s="228"/>
      <c r="G47" s="186"/>
      <c r="H47" s="186"/>
      <c r="I47" s="186"/>
      <c r="J47" s="248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6"/>
      <c r="F48" s="228"/>
      <c r="G48" s="186"/>
      <c r="H48" s="186"/>
      <c r="I48" s="186"/>
      <c r="J48" s="248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6"/>
      <c r="F49" s="228"/>
      <c r="G49" s="186"/>
      <c r="H49" s="186"/>
      <c r="I49" s="186"/>
      <c r="J49" s="248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6"/>
      <c r="F50" s="228"/>
      <c r="G50" s="186"/>
      <c r="H50" s="186"/>
      <c r="I50" s="186"/>
      <c r="J50" s="248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235"/>
      <c r="F51" s="228"/>
      <c r="G51" s="233"/>
      <c r="H51" s="228"/>
      <c r="I51" s="233"/>
      <c r="J51" s="190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235"/>
      <c r="F52" s="228"/>
      <c r="G52" s="233"/>
      <c r="H52" s="228"/>
      <c r="I52" s="233"/>
      <c r="J52" s="190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235"/>
      <c r="F53" s="228"/>
      <c r="G53" s="233"/>
      <c r="H53" s="228"/>
      <c r="I53" s="233"/>
      <c r="J53" s="190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235"/>
      <c r="F54" s="228"/>
      <c r="G54" s="233"/>
      <c r="H54" s="228"/>
      <c r="I54" s="233"/>
      <c r="J54" s="190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235"/>
      <c r="F55" s="267"/>
      <c r="G55" s="233"/>
      <c r="H55" s="237"/>
      <c r="I55" s="233"/>
      <c r="J55" s="190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235"/>
      <c r="F56" s="267"/>
      <c r="G56" s="233"/>
      <c r="H56" s="237"/>
      <c r="I56" s="233"/>
      <c r="J56" s="190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235"/>
      <c r="F57" s="267"/>
      <c r="G57" s="233"/>
      <c r="H57" s="237"/>
      <c r="I57" s="233"/>
      <c r="J57" s="190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235"/>
      <c r="F58" s="267"/>
      <c r="G58" s="233"/>
      <c r="H58" s="237"/>
      <c r="I58" s="233"/>
      <c r="J58" s="190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235"/>
      <c r="F59" s="228"/>
      <c r="G59" s="233"/>
      <c r="H59" s="237"/>
      <c r="I59" s="233"/>
      <c r="J59" s="190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235"/>
      <c r="F60" s="228"/>
      <c r="G60" s="233"/>
      <c r="H60" s="237"/>
      <c r="I60" s="233"/>
      <c r="J60" s="190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5"/>
      <c r="F61" s="237"/>
      <c r="G61" s="235"/>
      <c r="H61" s="237"/>
      <c r="I61" s="235"/>
      <c r="J61" s="23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5"/>
      <c r="F62" s="237"/>
      <c r="G62" s="235"/>
      <c r="H62" s="237"/>
      <c r="I62" s="235"/>
      <c r="J62" s="23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5"/>
      <c r="F63" s="237"/>
      <c r="G63" s="235"/>
      <c r="H63" s="237"/>
      <c r="I63" s="235"/>
      <c r="J63" s="23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5"/>
      <c r="F64" s="237"/>
      <c r="G64" s="235"/>
      <c r="H64" s="237"/>
      <c r="I64" s="235"/>
      <c r="J64" s="23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5"/>
      <c r="F65" s="237"/>
      <c r="G65" s="235"/>
      <c r="H65" s="237"/>
      <c r="I65" s="235"/>
      <c r="J65" s="23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5"/>
      <c r="F66" s="237"/>
      <c r="G66" s="235"/>
      <c r="H66" s="237"/>
      <c r="I66" s="235"/>
      <c r="J66" s="23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5"/>
      <c r="F67" s="237"/>
      <c r="G67" s="235"/>
      <c r="H67" s="237"/>
      <c r="I67" s="235"/>
      <c r="J67" s="23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5"/>
      <c r="F68" s="237"/>
      <c r="G68" s="235"/>
      <c r="H68" s="237"/>
      <c r="I68" s="235"/>
      <c r="J68" s="23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5"/>
      <c r="F69" s="237"/>
      <c r="G69" s="235"/>
      <c r="H69" s="237"/>
      <c r="I69" s="235"/>
      <c r="J69" s="23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8"/>
      <c r="F70" s="239"/>
      <c r="G70" s="238"/>
      <c r="H70" s="239"/>
      <c r="I70" s="238"/>
      <c r="J70" s="240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0"/>
      <c r="F71" s="231"/>
      <c r="G71" s="230"/>
      <c r="H71" s="231"/>
      <c r="I71" s="230"/>
      <c r="J71" s="231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0"/>
      <c r="F72" s="231"/>
      <c r="G72" s="230"/>
      <c r="H72" s="231"/>
      <c r="I72" s="230"/>
      <c r="J72" s="231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0"/>
      <c r="F73" s="231"/>
      <c r="G73" s="230"/>
      <c r="H73" s="231"/>
      <c r="I73" s="230"/>
      <c r="J73" s="231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0"/>
      <c r="F74" s="231"/>
      <c r="G74" s="230"/>
      <c r="H74" s="231"/>
      <c r="I74" s="230"/>
      <c r="J74" s="231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0"/>
      <c r="F75" s="231"/>
      <c r="G75" s="230"/>
      <c r="H75" s="231"/>
      <c r="I75" s="230"/>
      <c r="J75" s="231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0"/>
      <c r="F76" s="231"/>
      <c r="G76" s="230"/>
      <c r="H76" s="231"/>
      <c r="I76" s="230"/>
      <c r="J76" s="231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0"/>
      <c r="F77" s="231"/>
      <c r="G77" s="230"/>
      <c r="H77" s="231"/>
      <c r="I77" s="230"/>
      <c r="J77" s="231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0"/>
      <c r="F78" s="231"/>
      <c r="G78" s="230"/>
      <c r="H78" s="231"/>
      <c r="I78" s="230"/>
      <c r="J78" s="231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0"/>
      <c r="F79" s="231"/>
      <c r="G79" s="230"/>
      <c r="H79" s="231"/>
      <c r="I79" s="230"/>
      <c r="J79" s="231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0"/>
      <c r="F80" s="231"/>
      <c r="G80" s="230"/>
      <c r="H80" s="231"/>
      <c r="I80" s="230"/>
      <c r="J80" s="231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0"/>
      <c r="F81" s="231"/>
      <c r="G81" s="230"/>
      <c r="H81" s="231"/>
      <c r="I81" s="230"/>
      <c r="J81" s="231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0"/>
      <c r="F82" s="231"/>
      <c r="G82" s="230"/>
      <c r="H82" s="231"/>
      <c r="I82" s="230"/>
      <c r="J82" s="231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230"/>
      <c r="F83" s="231"/>
      <c r="G83" s="230"/>
      <c r="H83" s="231"/>
      <c r="I83" s="230"/>
      <c r="J83" s="231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230"/>
      <c r="F84" s="231"/>
      <c r="G84" s="230"/>
      <c r="H84" s="231"/>
      <c r="I84" s="230"/>
      <c r="J84" s="231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230"/>
      <c r="F85" s="231"/>
      <c r="G85" s="230"/>
      <c r="H85" s="231"/>
      <c r="I85" s="230"/>
      <c r="J85" s="231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230"/>
      <c r="F86" s="231"/>
      <c r="G86" s="230"/>
      <c r="H86" s="231"/>
      <c r="I86" s="230"/>
      <c r="J86" s="231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230"/>
      <c r="F87" s="231"/>
      <c r="G87" s="230"/>
      <c r="H87" s="231"/>
      <c r="I87" s="230"/>
      <c r="J87" s="231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230"/>
      <c r="F88" s="231"/>
      <c r="G88" s="230"/>
      <c r="H88" s="231"/>
      <c r="I88" s="230"/>
      <c r="J88" s="231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230"/>
      <c r="F89" s="231"/>
      <c r="G89" s="230"/>
      <c r="H89" s="231"/>
      <c r="I89" s="230"/>
      <c r="J89" s="231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230"/>
      <c r="F90" s="231"/>
      <c r="G90" s="230"/>
      <c r="H90" s="231"/>
      <c r="I90" s="230"/>
      <c r="J90" s="231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230"/>
      <c r="F91" s="231"/>
      <c r="G91" s="230"/>
      <c r="H91" s="231"/>
      <c r="I91" s="230"/>
      <c r="J91" s="231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230"/>
      <c r="F92" s="231"/>
      <c r="G92" s="230"/>
      <c r="H92" s="231"/>
      <c r="I92" s="230"/>
      <c r="J92" s="231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230"/>
      <c r="F93" s="231"/>
      <c r="G93" s="230"/>
      <c r="H93" s="231"/>
      <c r="I93" s="230"/>
      <c r="J93" s="231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230"/>
      <c r="F94" s="231"/>
      <c r="G94" s="230"/>
      <c r="H94" s="231"/>
      <c r="I94" s="230"/>
      <c r="J94" s="231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230"/>
      <c r="F95" s="231"/>
      <c r="G95" s="230"/>
      <c r="H95" s="231"/>
      <c r="I95" s="230"/>
      <c r="J95" s="231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230"/>
      <c r="F96" s="231"/>
      <c r="G96" s="230"/>
      <c r="H96" s="231"/>
      <c r="I96" s="230"/>
      <c r="J96" s="231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230"/>
      <c r="F97" s="231"/>
      <c r="G97" s="230"/>
      <c r="H97" s="231"/>
      <c r="I97" s="230"/>
      <c r="J97" s="231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6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Jt6v5kgojtljtGWfAFsIreWOFhwANvYXaccRzUHvrth3b3ng/YHkRZpKeejRycVtDIEcv8cKGMrvllrXsHjV1g==" saltValue="BKHX8oHj/EMA16qvXYB1CA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Group Box 1">
              <controlPr defaultSize="0" autoFill="0" autoPict="0">
                <anchor moveWithCells="1">
                  <from>
                    <xdr:col>1</xdr:col>
                    <xdr:colOff>342900</xdr:colOff>
                    <xdr:row>1</xdr:row>
                    <xdr:rowOff>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Group Box 2">
              <controlPr defaultSize="0" autoFill="0" autoPict="0">
                <anchor moveWithCells="1">
                  <from>
                    <xdr:col>7</xdr:col>
                    <xdr:colOff>419100</xdr:colOff>
                    <xdr:row>1</xdr:row>
                    <xdr:rowOff>28575</xdr:rowOff>
                  </from>
                  <to>
                    <xdr:col>8</xdr:col>
                    <xdr:colOff>495300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RAPOR'!C13</f>
        <v>Nilai Mapel 4.  Matematika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180" t="s">
        <v>50</v>
      </c>
      <c r="G10" s="24" t="s">
        <v>51</v>
      </c>
      <c r="H10" s="180" t="s">
        <v>52</v>
      </c>
      <c r="I10" s="24" t="s">
        <v>53</v>
      </c>
      <c r="J10" s="180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187">
        <v>4</v>
      </c>
      <c r="F11" s="232"/>
      <c r="G11" s="187"/>
      <c r="H11" s="187"/>
      <c r="I11" s="187"/>
      <c r="J11" s="187"/>
      <c r="K11" s="189">
        <f>IFERROR(AVERAGE(E11:J11),"  ")</f>
        <v>4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7">
        <v>14</v>
      </c>
      <c r="F12" s="228"/>
      <c r="G12" s="187"/>
      <c r="H12" s="187"/>
      <c r="I12" s="187"/>
      <c r="J12" s="187"/>
      <c r="K12" s="189">
        <f t="shared" ref="K12:K75" si="0">IFERROR(AVERAGE(E12:J12),"  ")</f>
        <v>14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7"/>
      <c r="F13" s="232"/>
      <c r="G13" s="187"/>
      <c r="H13" s="187"/>
      <c r="I13" s="187"/>
      <c r="J13" s="187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7"/>
      <c r="F14" s="228"/>
      <c r="G14" s="187"/>
      <c r="H14" s="187"/>
      <c r="I14" s="187"/>
      <c r="J14" s="187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7"/>
      <c r="F15" s="232"/>
      <c r="G15" s="187"/>
      <c r="H15" s="187"/>
      <c r="I15" s="187"/>
      <c r="J15" s="187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7"/>
      <c r="F16" s="228"/>
      <c r="G16" s="187"/>
      <c r="H16" s="187"/>
      <c r="I16" s="187"/>
      <c r="J16" s="187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7"/>
      <c r="F17" s="232"/>
      <c r="G17" s="187"/>
      <c r="H17" s="187"/>
      <c r="I17" s="187"/>
      <c r="J17" s="187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7"/>
      <c r="F18" s="232"/>
      <c r="G18" s="187"/>
      <c r="H18" s="187"/>
      <c r="I18" s="187"/>
      <c r="J18" s="187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7"/>
      <c r="F19" s="232"/>
      <c r="G19" s="187"/>
      <c r="H19" s="187"/>
      <c r="I19" s="187"/>
      <c r="J19" s="187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7"/>
      <c r="F20" s="232"/>
      <c r="G20" s="187"/>
      <c r="H20" s="187"/>
      <c r="I20" s="187"/>
      <c r="J20" s="187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7"/>
      <c r="F21" s="232"/>
      <c r="G21" s="187"/>
      <c r="H21" s="187"/>
      <c r="I21" s="187"/>
      <c r="J21" s="187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7"/>
      <c r="F22" s="232"/>
      <c r="G22" s="187"/>
      <c r="H22" s="187"/>
      <c r="I22" s="187"/>
      <c r="J22" s="187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7"/>
      <c r="F23" s="232"/>
      <c r="G23" s="187"/>
      <c r="H23" s="187"/>
      <c r="I23" s="187"/>
      <c r="J23" s="187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7"/>
      <c r="F24" s="232"/>
      <c r="G24" s="188"/>
      <c r="H24" s="187"/>
      <c r="I24" s="188"/>
      <c r="J24" s="188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7"/>
      <c r="F25" s="228"/>
      <c r="G25" s="187"/>
      <c r="H25" s="187"/>
      <c r="I25" s="187"/>
      <c r="J25" s="187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7"/>
      <c r="F26" s="228"/>
      <c r="G26" s="187"/>
      <c r="H26" s="187"/>
      <c r="I26" s="187"/>
      <c r="J26" s="187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7"/>
      <c r="F27" s="228"/>
      <c r="G27" s="187"/>
      <c r="H27" s="187"/>
      <c r="I27" s="187"/>
      <c r="J27" s="187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7"/>
      <c r="F28" s="228"/>
      <c r="G28" s="187"/>
      <c r="H28" s="187"/>
      <c r="I28" s="187"/>
      <c r="J28" s="187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7"/>
      <c r="F29" s="228"/>
      <c r="G29" s="187"/>
      <c r="H29" s="187"/>
      <c r="I29" s="187"/>
      <c r="J29" s="187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7"/>
      <c r="F30" s="228"/>
      <c r="G30" s="187"/>
      <c r="H30" s="187"/>
      <c r="I30" s="187"/>
      <c r="J30" s="187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7"/>
      <c r="F31" s="228"/>
      <c r="G31" s="187"/>
      <c r="H31" s="187"/>
      <c r="I31" s="187"/>
      <c r="J31" s="187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7"/>
      <c r="F32" s="228"/>
      <c r="G32" s="187"/>
      <c r="H32" s="187"/>
      <c r="I32" s="187"/>
      <c r="J32" s="187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7"/>
      <c r="F33" s="187"/>
      <c r="G33" s="187"/>
      <c r="H33" s="187"/>
      <c r="I33" s="187"/>
      <c r="J33" s="187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7"/>
      <c r="F34" s="232"/>
      <c r="G34" s="187"/>
      <c r="H34" s="187"/>
      <c r="I34" s="187"/>
      <c r="J34" s="187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7"/>
      <c r="F35" s="232"/>
      <c r="G35" s="187"/>
      <c r="H35" s="187"/>
      <c r="I35" s="187"/>
      <c r="J35" s="187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7"/>
      <c r="F36" s="232"/>
      <c r="G36" s="187"/>
      <c r="H36" s="187"/>
      <c r="I36" s="187"/>
      <c r="J36" s="187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7"/>
      <c r="F37" s="232"/>
      <c r="G37" s="187"/>
      <c r="H37" s="187"/>
      <c r="I37" s="187"/>
      <c r="J37" s="187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7"/>
      <c r="F38" s="232"/>
      <c r="G38" s="187"/>
      <c r="H38" s="187"/>
      <c r="I38" s="187"/>
      <c r="J38" s="187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7"/>
      <c r="F39" s="232"/>
      <c r="G39" s="187"/>
      <c r="H39" s="187"/>
      <c r="I39" s="187"/>
      <c r="J39" s="187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7"/>
      <c r="F40" s="232"/>
      <c r="G40" s="187"/>
      <c r="H40" s="187"/>
      <c r="I40" s="187"/>
      <c r="J40" s="187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7"/>
      <c r="F41" s="228"/>
      <c r="G41" s="188"/>
      <c r="H41" s="187"/>
      <c r="I41" s="188"/>
      <c r="J41" s="188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7"/>
      <c r="F42" s="228"/>
      <c r="G42" s="187"/>
      <c r="H42" s="187"/>
      <c r="I42" s="187"/>
      <c r="J42" s="187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7"/>
      <c r="F43" s="228"/>
      <c r="G43" s="187"/>
      <c r="H43" s="187"/>
      <c r="I43" s="187"/>
      <c r="J43" s="187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7"/>
      <c r="F44" s="228"/>
      <c r="G44" s="187"/>
      <c r="H44" s="187"/>
      <c r="I44" s="187"/>
      <c r="J44" s="187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7"/>
      <c r="F45" s="228"/>
      <c r="G45" s="187"/>
      <c r="H45" s="187"/>
      <c r="I45" s="187"/>
      <c r="J45" s="187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7"/>
      <c r="F46" s="228"/>
      <c r="G46" s="187"/>
      <c r="H46" s="187"/>
      <c r="I46" s="187"/>
      <c r="J46" s="187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7"/>
      <c r="F47" s="228"/>
      <c r="G47" s="187"/>
      <c r="H47" s="187"/>
      <c r="I47" s="187"/>
      <c r="J47" s="187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7"/>
      <c r="F48" s="228"/>
      <c r="G48" s="187"/>
      <c r="H48" s="187"/>
      <c r="I48" s="187"/>
      <c r="J48" s="187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7"/>
      <c r="F49" s="228"/>
      <c r="G49" s="187"/>
      <c r="H49" s="187"/>
      <c r="I49" s="187"/>
      <c r="J49" s="187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7"/>
      <c r="F50" s="232"/>
      <c r="G50" s="187"/>
      <c r="H50" s="187"/>
      <c r="I50" s="187"/>
      <c r="J50" s="187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187"/>
      <c r="F51" s="232"/>
      <c r="G51" s="233"/>
      <c r="H51" s="232"/>
      <c r="I51" s="233"/>
      <c r="J51" s="190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187"/>
      <c r="F52" s="234"/>
      <c r="G52" s="233"/>
      <c r="H52" s="234"/>
      <c r="I52" s="233"/>
      <c r="J52" s="190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187"/>
      <c r="F53" s="232"/>
      <c r="G53" s="233"/>
      <c r="H53" s="232"/>
      <c r="I53" s="233"/>
      <c r="J53" s="190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187"/>
      <c r="F54" s="234"/>
      <c r="G54" s="233"/>
      <c r="H54" s="234"/>
      <c r="I54" s="233"/>
      <c r="J54" s="190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187"/>
      <c r="F55" s="232"/>
      <c r="G55" s="233"/>
      <c r="H55" s="232"/>
      <c r="I55" s="233"/>
      <c r="J55" s="190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187"/>
      <c r="F56" s="234"/>
      <c r="G56" s="233"/>
      <c r="H56" s="234"/>
      <c r="I56" s="233"/>
      <c r="J56" s="190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235"/>
      <c r="F57" s="232"/>
      <c r="G57" s="233"/>
      <c r="H57" s="232"/>
      <c r="I57" s="235"/>
      <c r="J57" s="23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235"/>
      <c r="F58" s="234"/>
      <c r="G58" s="233"/>
      <c r="H58" s="234"/>
      <c r="I58" s="235"/>
      <c r="J58" s="23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235"/>
      <c r="F59" s="237"/>
      <c r="G59" s="235"/>
      <c r="H59" s="232"/>
      <c r="I59" s="235"/>
      <c r="J59" s="23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235"/>
      <c r="F60" s="237"/>
      <c r="G60" s="235"/>
      <c r="H60" s="234"/>
      <c r="I60" s="235"/>
      <c r="J60" s="23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5"/>
      <c r="F61" s="237"/>
      <c r="G61" s="235"/>
      <c r="H61" s="232"/>
      <c r="I61" s="235"/>
      <c r="J61" s="23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8"/>
      <c r="F62" s="239"/>
      <c r="G62" s="238"/>
      <c r="H62" s="239"/>
      <c r="I62" s="238"/>
      <c r="J62" s="240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0"/>
      <c r="F63" s="231"/>
      <c r="G63" s="230"/>
      <c r="H63" s="231"/>
      <c r="I63" s="230"/>
      <c r="J63" s="231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0"/>
      <c r="F64" s="231"/>
      <c r="G64" s="230"/>
      <c r="H64" s="231"/>
      <c r="I64" s="230"/>
      <c r="J64" s="231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0"/>
      <c r="F65" s="231"/>
      <c r="G65" s="230"/>
      <c r="H65" s="231"/>
      <c r="I65" s="230"/>
      <c r="J65" s="231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0"/>
      <c r="F66" s="231"/>
      <c r="G66" s="230"/>
      <c r="H66" s="231"/>
      <c r="I66" s="230"/>
      <c r="J66" s="231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0"/>
      <c r="F67" s="231"/>
      <c r="G67" s="230"/>
      <c r="H67" s="231"/>
      <c r="I67" s="230"/>
      <c r="J67" s="231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0"/>
      <c r="F68" s="231"/>
      <c r="G68" s="230"/>
      <c r="H68" s="231"/>
      <c r="I68" s="230"/>
      <c r="J68" s="231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0"/>
      <c r="F69" s="231"/>
      <c r="G69" s="230"/>
      <c r="H69" s="231"/>
      <c r="I69" s="230"/>
      <c r="J69" s="231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0"/>
      <c r="F70" s="231"/>
      <c r="G70" s="230"/>
      <c r="H70" s="231"/>
      <c r="I70" s="230"/>
      <c r="J70" s="231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0"/>
      <c r="F71" s="231"/>
      <c r="G71" s="230"/>
      <c r="H71" s="231"/>
      <c r="I71" s="230"/>
      <c r="J71" s="231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0"/>
      <c r="F72" s="231"/>
      <c r="G72" s="230"/>
      <c r="H72" s="231"/>
      <c r="I72" s="230"/>
      <c r="J72" s="231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0"/>
      <c r="F73" s="231"/>
      <c r="G73" s="230"/>
      <c r="H73" s="231"/>
      <c r="I73" s="230"/>
      <c r="J73" s="231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0"/>
      <c r="F74" s="231"/>
      <c r="G74" s="230"/>
      <c r="H74" s="231"/>
      <c r="I74" s="230"/>
      <c r="J74" s="231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0"/>
      <c r="F75" s="231"/>
      <c r="G75" s="230"/>
      <c r="H75" s="231"/>
      <c r="I75" s="230"/>
      <c r="J75" s="231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0"/>
      <c r="F76" s="231"/>
      <c r="G76" s="230"/>
      <c r="H76" s="231"/>
      <c r="I76" s="230"/>
      <c r="J76" s="231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0"/>
      <c r="F77" s="231"/>
      <c r="G77" s="230"/>
      <c r="H77" s="231"/>
      <c r="I77" s="230"/>
      <c r="J77" s="231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0"/>
      <c r="F78" s="231"/>
      <c r="G78" s="230"/>
      <c r="H78" s="231"/>
      <c r="I78" s="230"/>
      <c r="J78" s="231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0"/>
      <c r="F79" s="231"/>
      <c r="G79" s="230"/>
      <c r="H79" s="231"/>
      <c r="I79" s="230"/>
      <c r="J79" s="231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0"/>
      <c r="F80" s="231"/>
      <c r="G80" s="230"/>
      <c r="H80" s="231"/>
      <c r="I80" s="230"/>
      <c r="J80" s="231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0"/>
      <c r="F81" s="231"/>
      <c r="G81" s="230"/>
      <c r="H81" s="231"/>
      <c r="I81" s="230"/>
      <c r="J81" s="231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0"/>
      <c r="F82" s="231"/>
      <c r="G82" s="230"/>
      <c r="H82" s="231"/>
      <c r="I82" s="230"/>
      <c r="J82" s="231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230"/>
      <c r="F83" s="231"/>
      <c r="G83" s="230"/>
      <c r="H83" s="231"/>
      <c r="I83" s="230"/>
      <c r="J83" s="231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230"/>
      <c r="F84" s="231"/>
      <c r="G84" s="230"/>
      <c r="H84" s="231"/>
      <c r="I84" s="230"/>
      <c r="J84" s="231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230"/>
      <c r="F85" s="231"/>
      <c r="G85" s="230"/>
      <c r="H85" s="231"/>
      <c r="I85" s="230"/>
      <c r="J85" s="231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230"/>
      <c r="F86" s="231"/>
      <c r="G86" s="230"/>
      <c r="H86" s="231"/>
      <c r="I86" s="230"/>
      <c r="J86" s="231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230"/>
      <c r="F87" s="231"/>
      <c r="G87" s="230"/>
      <c r="H87" s="231"/>
      <c r="I87" s="230"/>
      <c r="J87" s="231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230"/>
      <c r="F88" s="231"/>
      <c r="G88" s="230"/>
      <c r="H88" s="231"/>
      <c r="I88" s="230"/>
      <c r="J88" s="231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230"/>
      <c r="F89" s="231"/>
      <c r="G89" s="230"/>
      <c r="H89" s="231"/>
      <c r="I89" s="230"/>
      <c r="J89" s="231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230"/>
      <c r="F90" s="231"/>
      <c r="G90" s="230"/>
      <c r="H90" s="231"/>
      <c r="I90" s="230"/>
      <c r="J90" s="231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230"/>
      <c r="F91" s="231"/>
      <c r="G91" s="230"/>
      <c r="H91" s="231"/>
      <c r="I91" s="230"/>
      <c r="J91" s="231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230"/>
      <c r="F92" s="231"/>
      <c r="G92" s="230"/>
      <c r="H92" s="231"/>
      <c r="I92" s="230"/>
      <c r="J92" s="231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230"/>
      <c r="F93" s="231"/>
      <c r="G93" s="230"/>
      <c r="H93" s="231"/>
      <c r="I93" s="230"/>
      <c r="J93" s="231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230"/>
      <c r="F94" s="231"/>
      <c r="G94" s="230"/>
      <c r="H94" s="231"/>
      <c r="I94" s="230"/>
      <c r="J94" s="231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230"/>
      <c r="F95" s="231"/>
      <c r="G95" s="230"/>
      <c r="H95" s="231"/>
      <c r="I95" s="230"/>
      <c r="J95" s="231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230"/>
      <c r="F96" s="231"/>
      <c r="G96" s="230"/>
      <c r="H96" s="231"/>
      <c r="I96" s="230"/>
      <c r="J96" s="231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230"/>
      <c r="F97" s="231"/>
      <c r="G97" s="230"/>
      <c r="H97" s="231"/>
      <c r="I97" s="230"/>
      <c r="J97" s="231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230"/>
      <c r="F98" s="231"/>
      <c r="G98" s="230"/>
      <c r="H98" s="231"/>
      <c r="I98" s="230"/>
      <c r="J98" s="231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230"/>
      <c r="F99" s="231"/>
      <c r="G99" s="230"/>
      <c r="H99" s="231"/>
      <c r="I99" s="230"/>
      <c r="J99" s="231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230"/>
      <c r="F100" s="231"/>
      <c r="G100" s="230"/>
      <c r="H100" s="231"/>
      <c r="I100" s="230"/>
      <c r="J100" s="231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230"/>
      <c r="F101" s="231"/>
      <c r="G101" s="230"/>
      <c r="H101" s="231"/>
      <c r="I101" s="230"/>
      <c r="J101" s="231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230"/>
      <c r="F102" s="231"/>
      <c r="G102" s="230"/>
      <c r="H102" s="231"/>
      <c r="I102" s="230"/>
      <c r="J102" s="231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230"/>
      <c r="F103" s="231"/>
      <c r="G103" s="230"/>
      <c r="H103" s="231"/>
      <c r="I103" s="230"/>
      <c r="J103" s="231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230"/>
      <c r="F104" s="231"/>
      <c r="G104" s="230"/>
      <c r="H104" s="231"/>
      <c r="I104" s="230"/>
      <c r="J104" s="231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230"/>
      <c r="F105" s="231"/>
      <c r="G105" s="230"/>
      <c r="H105" s="231"/>
      <c r="I105" s="230"/>
      <c r="J105" s="231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230"/>
      <c r="F106" s="231"/>
      <c r="G106" s="230"/>
      <c r="H106" s="231"/>
      <c r="I106" s="230"/>
      <c r="J106" s="231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230"/>
      <c r="F107" s="231"/>
      <c r="G107" s="230"/>
      <c r="H107" s="231"/>
      <c r="I107" s="230"/>
      <c r="J107" s="231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98"/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bB5xIwDkttS6b2MEj2HZP/I4YX1YBbLgBmRI0QbB1jVOKorwBhnQfuzb1KbGWccWkeoADWi9mQwTgmC09i6Rvw==" saltValue="Um8j0bM2BrIfL7ltJ/8HKg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Group Box 2">
              <controlPr defaultSize="0" autoFill="0" autoPict="0">
                <anchor moveWithCells="1">
                  <from>
                    <xdr:col>7</xdr:col>
                    <xdr:colOff>409575</xdr:colOff>
                    <xdr:row>1</xdr:row>
                    <xdr:rowOff>28575</xdr:rowOff>
                  </from>
                  <to>
                    <xdr:col>8</xdr:col>
                    <xdr:colOff>485775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RAPOR'!C14</f>
        <v>Nilai Mapel 5.  Bahasa Inggris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187">
        <v>5</v>
      </c>
      <c r="F11" s="242"/>
      <c r="G11" s="187"/>
      <c r="H11" s="187"/>
      <c r="I11" s="187"/>
      <c r="J11" s="187"/>
      <c r="K11" s="189">
        <f>IFERROR(AVERAGE(E11:J11),"  ")</f>
        <v>5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7">
        <v>13</v>
      </c>
      <c r="F12" s="228"/>
      <c r="G12" s="187"/>
      <c r="H12" s="187"/>
      <c r="I12" s="187"/>
      <c r="J12" s="187"/>
      <c r="K12" s="189">
        <f t="shared" ref="K12:K75" si="0">IFERROR(AVERAGE(E12:J12),"  ")</f>
        <v>13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7"/>
      <c r="F13" s="242"/>
      <c r="G13" s="187"/>
      <c r="H13" s="187"/>
      <c r="I13" s="187"/>
      <c r="J13" s="187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7"/>
      <c r="F14" s="228"/>
      <c r="G14" s="187"/>
      <c r="H14" s="187"/>
      <c r="I14" s="187"/>
      <c r="J14" s="187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7"/>
      <c r="F15" s="242"/>
      <c r="G15" s="187"/>
      <c r="H15" s="187"/>
      <c r="I15" s="187"/>
      <c r="J15" s="187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7"/>
      <c r="F16" s="228"/>
      <c r="G16" s="187"/>
      <c r="H16" s="187"/>
      <c r="I16" s="187"/>
      <c r="J16" s="187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7"/>
      <c r="F17" s="242"/>
      <c r="G17" s="187"/>
      <c r="H17" s="187"/>
      <c r="I17" s="187"/>
      <c r="J17" s="187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7"/>
      <c r="F18" s="242"/>
      <c r="G18" s="187"/>
      <c r="H18" s="187"/>
      <c r="I18" s="187"/>
      <c r="J18" s="187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7"/>
      <c r="F19" s="242"/>
      <c r="G19" s="187"/>
      <c r="H19" s="187"/>
      <c r="I19" s="187"/>
      <c r="J19" s="187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7"/>
      <c r="F20" s="242"/>
      <c r="G20" s="187"/>
      <c r="H20" s="187"/>
      <c r="I20" s="187"/>
      <c r="J20" s="187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7"/>
      <c r="F21" s="242"/>
      <c r="G21" s="187"/>
      <c r="H21" s="187"/>
      <c r="I21" s="187"/>
      <c r="J21" s="187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7"/>
      <c r="F22" s="242"/>
      <c r="G22" s="187"/>
      <c r="H22" s="187"/>
      <c r="I22" s="187"/>
      <c r="J22" s="187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7"/>
      <c r="F23" s="242"/>
      <c r="G23" s="187"/>
      <c r="H23" s="187"/>
      <c r="I23" s="187"/>
      <c r="J23" s="187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7"/>
      <c r="F24" s="242"/>
      <c r="G24" s="188"/>
      <c r="H24" s="187"/>
      <c r="I24" s="188"/>
      <c r="J24" s="188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7"/>
      <c r="F25" s="228"/>
      <c r="G25" s="187"/>
      <c r="H25" s="187"/>
      <c r="I25" s="187"/>
      <c r="J25" s="187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7"/>
      <c r="F26" s="228"/>
      <c r="G26" s="187"/>
      <c r="H26" s="187"/>
      <c r="I26" s="187"/>
      <c r="J26" s="187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7"/>
      <c r="F27" s="228"/>
      <c r="G27" s="187"/>
      <c r="H27" s="187"/>
      <c r="I27" s="187"/>
      <c r="J27" s="187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7"/>
      <c r="F28" s="228"/>
      <c r="G28" s="187"/>
      <c r="H28" s="187"/>
      <c r="I28" s="187"/>
      <c r="J28" s="187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7"/>
      <c r="F29" s="228"/>
      <c r="G29" s="187"/>
      <c r="H29" s="187"/>
      <c r="I29" s="187"/>
      <c r="J29" s="187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7"/>
      <c r="F30" s="228"/>
      <c r="G30" s="187"/>
      <c r="H30" s="187"/>
      <c r="I30" s="187"/>
      <c r="J30" s="187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7"/>
      <c r="F31" s="228"/>
      <c r="G31" s="187"/>
      <c r="H31" s="187"/>
      <c r="I31" s="187"/>
      <c r="J31" s="187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7"/>
      <c r="F32" s="228"/>
      <c r="G32" s="187"/>
      <c r="H32" s="187"/>
      <c r="I32" s="187"/>
      <c r="J32" s="187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7"/>
      <c r="F33" s="187"/>
      <c r="G33" s="187"/>
      <c r="H33" s="187"/>
      <c r="I33" s="187"/>
      <c r="J33" s="187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7"/>
      <c r="F34" s="242"/>
      <c r="G34" s="187"/>
      <c r="H34" s="187"/>
      <c r="I34" s="187"/>
      <c r="J34" s="187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7"/>
      <c r="F35" s="242"/>
      <c r="G35" s="187"/>
      <c r="H35" s="187"/>
      <c r="I35" s="187"/>
      <c r="J35" s="187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7"/>
      <c r="F36" s="242"/>
      <c r="G36" s="187"/>
      <c r="H36" s="187"/>
      <c r="I36" s="187"/>
      <c r="J36" s="187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7"/>
      <c r="F37" s="242"/>
      <c r="G37" s="187"/>
      <c r="H37" s="187"/>
      <c r="I37" s="187"/>
      <c r="J37" s="187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7"/>
      <c r="F38" s="242"/>
      <c r="G38" s="187"/>
      <c r="H38" s="187"/>
      <c r="I38" s="187"/>
      <c r="J38" s="187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7"/>
      <c r="F39" s="242"/>
      <c r="G39" s="187"/>
      <c r="H39" s="187"/>
      <c r="I39" s="187"/>
      <c r="J39" s="187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7"/>
      <c r="F40" s="242"/>
      <c r="G40" s="187"/>
      <c r="H40" s="187"/>
      <c r="I40" s="187"/>
      <c r="J40" s="187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7"/>
      <c r="F41" s="228"/>
      <c r="G41" s="188"/>
      <c r="H41" s="187"/>
      <c r="I41" s="188"/>
      <c r="J41" s="188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7"/>
      <c r="F42" s="228"/>
      <c r="G42" s="187"/>
      <c r="H42" s="187"/>
      <c r="I42" s="187"/>
      <c r="J42" s="187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7"/>
      <c r="F43" s="228"/>
      <c r="G43" s="187"/>
      <c r="H43" s="187"/>
      <c r="I43" s="187"/>
      <c r="J43" s="187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7"/>
      <c r="F44" s="228"/>
      <c r="G44" s="187"/>
      <c r="H44" s="187"/>
      <c r="I44" s="187"/>
      <c r="J44" s="187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7"/>
      <c r="F45" s="228"/>
      <c r="G45" s="187"/>
      <c r="H45" s="187"/>
      <c r="I45" s="187"/>
      <c r="J45" s="187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7"/>
      <c r="F46" s="228"/>
      <c r="G46" s="187"/>
      <c r="H46" s="187"/>
      <c r="I46" s="187"/>
      <c r="J46" s="187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7"/>
      <c r="F47" s="228"/>
      <c r="G47" s="187"/>
      <c r="H47" s="187"/>
      <c r="I47" s="187"/>
      <c r="J47" s="187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7"/>
      <c r="F48" s="228"/>
      <c r="G48" s="187"/>
      <c r="H48" s="187"/>
      <c r="I48" s="187"/>
      <c r="J48" s="187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7"/>
      <c r="F49" s="228"/>
      <c r="G49" s="187"/>
      <c r="H49" s="187"/>
      <c r="I49" s="187"/>
      <c r="J49" s="187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7"/>
      <c r="F50" s="242"/>
      <c r="G50" s="187"/>
      <c r="H50" s="187"/>
      <c r="I50" s="187"/>
      <c r="J50" s="187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/>
      <c r="E51" s="187"/>
      <c r="F51" s="242"/>
      <c r="G51" s="233"/>
      <c r="H51" s="242"/>
      <c r="I51" s="233"/>
      <c r="J51" s="190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/>
      <c r="E52" s="187"/>
      <c r="F52" s="234"/>
      <c r="G52" s="233"/>
      <c r="H52" s="234"/>
      <c r="I52" s="233"/>
      <c r="J52" s="190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/>
      <c r="E53" s="187"/>
      <c r="F53" s="242"/>
      <c r="G53" s="233"/>
      <c r="H53" s="242"/>
      <c r="I53" s="233"/>
      <c r="J53" s="190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/>
      <c r="E54" s="187"/>
      <c r="F54" s="234"/>
      <c r="G54" s="233"/>
      <c r="H54" s="234"/>
      <c r="I54" s="233"/>
      <c r="J54" s="190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/>
      <c r="E55" s="187"/>
      <c r="F55" s="242"/>
      <c r="G55" s="233"/>
      <c r="H55" s="242"/>
      <c r="I55" s="233"/>
      <c r="J55" s="190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/>
      <c r="E56" s="187"/>
      <c r="F56" s="234"/>
      <c r="G56" s="233"/>
      <c r="H56" s="234"/>
      <c r="I56" s="233"/>
      <c r="J56" s="190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/>
      <c r="E57" s="187"/>
      <c r="F57" s="237"/>
      <c r="G57" s="233"/>
      <c r="H57" s="242"/>
      <c r="I57" s="233"/>
      <c r="J57" s="190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/>
      <c r="E58" s="187"/>
      <c r="F58" s="237"/>
      <c r="G58" s="233"/>
      <c r="H58" s="234"/>
      <c r="I58" s="233"/>
      <c r="J58" s="190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/>
      <c r="E59" s="235"/>
      <c r="F59" s="237"/>
      <c r="G59" s="235"/>
      <c r="H59" s="242"/>
      <c r="I59" s="233"/>
      <c r="J59" s="190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/>
      <c r="E60" s="235"/>
      <c r="F60" s="237"/>
      <c r="G60" s="235"/>
      <c r="H60" s="234"/>
      <c r="I60" s="233"/>
      <c r="J60" s="190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/>
      <c r="E61" s="235"/>
      <c r="F61" s="237"/>
      <c r="G61" s="235"/>
      <c r="H61" s="237"/>
      <c r="I61" s="235"/>
      <c r="J61" s="23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/>
      <c r="E62" s="235"/>
      <c r="F62" s="237"/>
      <c r="G62" s="235"/>
      <c r="H62" s="237"/>
      <c r="I62" s="235"/>
      <c r="J62" s="23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241" t="str">
        <f>IF(BIODATA!E58="","", BIODATA!E58)</f>
        <v/>
      </c>
      <c r="E63" s="243"/>
      <c r="F63" s="244"/>
      <c r="G63" s="243"/>
      <c r="H63" s="244"/>
      <c r="I63" s="243"/>
      <c r="J63" s="244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0"/>
      <c r="F64" s="231"/>
      <c r="G64" s="230"/>
      <c r="H64" s="231"/>
      <c r="I64" s="230"/>
      <c r="J64" s="231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0"/>
      <c r="F65" s="231"/>
      <c r="G65" s="230"/>
      <c r="H65" s="231"/>
      <c r="I65" s="230"/>
      <c r="J65" s="231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0"/>
      <c r="F66" s="231"/>
      <c r="G66" s="230"/>
      <c r="H66" s="231"/>
      <c r="I66" s="230"/>
      <c r="J66" s="231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0"/>
      <c r="F67" s="231"/>
      <c r="G67" s="230"/>
      <c r="H67" s="231"/>
      <c r="I67" s="230"/>
      <c r="J67" s="231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0"/>
      <c r="F68" s="231"/>
      <c r="G68" s="230"/>
      <c r="H68" s="231"/>
      <c r="I68" s="230"/>
      <c r="J68" s="231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0"/>
      <c r="F69" s="231"/>
      <c r="G69" s="230"/>
      <c r="H69" s="231"/>
      <c r="I69" s="230"/>
      <c r="J69" s="231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0"/>
      <c r="F70" s="231"/>
      <c r="G70" s="230"/>
      <c r="H70" s="231"/>
      <c r="I70" s="230"/>
      <c r="J70" s="231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92"/>
      <c r="F71" s="26"/>
      <c r="G71" s="92"/>
      <c r="H71" s="26"/>
      <c r="I71" s="92"/>
      <c r="J71" s="26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92"/>
      <c r="F72" s="26"/>
      <c r="G72" s="92"/>
      <c r="H72" s="26"/>
      <c r="I72" s="92"/>
      <c r="J72" s="26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92"/>
      <c r="F73" s="26"/>
      <c r="G73" s="92"/>
      <c r="H73" s="26"/>
      <c r="I73" s="92"/>
      <c r="J73" s="26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92"/>
      <c r="F74" s="26"/>
      <c r="G74" s="92"/>
      <c r="H74" s="26"/>
      <c r="I74" s="92"/>
      <c r="J74" s="26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92"/>
      <c r="F75" s="26"/>
      <c r="G75" s="92"/>
      <c r="H75" s="26"/>
      <c r="I75" s="92"/>
      <c r="J75" s="26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92"/>
      <c r="F76" s="26"/>
      <c r="G76" s="92"/>
      <c r="H76" s="26"/>
      <c r="I76" s="92"/>
      <c r="J76" s="26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92"/>
      <c r="F77" s="26"/>
      <c r="G77" s="92"/>
      <c r="H77" s="26"/>
      <c r="I77" s="92"/>
      <c r="J77" s="26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92"/>
      <c r="F78" s="26"/>
      <c r="G78" s="92"/>
      <c r="H78" s="26"/>
      <c r="I78" s="92"/>
      <c r="J78" s="26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92"/>
      <c r="F79" s="26"/>
      <c r="G79" s="92"/>
      <c r="H79" s="26"/>
      <c r="I79" s="92"/>
      <c r="J79" s="26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92"/>
      <c r="F80" s="26"/>
      <c r="G80" s="92"/>
      <c r="H80" s="26"/>
      <c r="I80" s="92"/>
      <c r="J80" s="26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92"/>
      <c r="F81" s="26"/>
      <c r="G81" s="92"/>
      <c r="H81" s="26"/>
      <c r="I81" s="92"/>
      <c r="J81" s="26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92"/>
      <c r="F82" s="26"/>
      <c r="G82" s="92"/>
      <c r="H82" s="26"/>
      <c r="I82" s="92"/>
      <c r="J82" s="26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92"/>
      <c r="F83" s="26"/>
      <c r="G83" s="92"/>
      <c r="H83" s="26"/>
      <c r="I83" s="92"/>
      <c r="J83" s="2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92"/>
      <c r="F84" s="26"/>
      <c r="G84" s="92"/>
      <c r="H84" s="26"/>
      <c r="I84" s="92"/>
      <c r="J84" s="2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92"/>
      <c r="F85" s="26"/>
      <c r="G85" s="92"/>
      <c r="H85" s="26"/>
      <c r="I85" s="92"/>
      <c r="J85" s="2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92"/>
      <c r="F86" s="26"/>
      <c r="G86" s="92"/>
      <c r="H86" s="26"/>
      <c r="I86" s="92"/>
      <c r="J86" s="2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92"/>
      <c r="F87" s="26"/>
      <c r="G87" s="92"/>
      <c r="H87" s="26"/>
      <c r="I87" s="92"/>
      <c r="J87" s="2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92"/>
      <c r="F88" s="26"/>
      <c r="G88" s="92"/>
      <c r="H88" s="26"/>
      <c r="I88" s="92"/>
      <c r="J88" s="2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92"/>
      <c r="F89" s="26"/>
      <c r="G89" s="92"/>
      <c r="H89" s="26"/>
      <c r="I89" s="92"/>
      <c r="J89" s="2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92"/>
      <c r="F90" s="26"/>
      <c r="G90" s="92"/>
      <c r="H90" s="26"/>
      <c r="I90" s="92"/>
      <c r="J90" s="2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92"/>
      <c r="F91" s="26"/>
      <c r="G91" s="92"/>
      <c r="H91" s="26"/>
      <c r="I91" s="92"/>
      <c r="J91" s="2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92"/>
      <c r="F92" s="26"/>
      <c r="G92" s="92"/>
      <c r="H92" s="26"/>
      <c r="I92" s="92"/>
      <c r="J92" s="2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92"/>
      <c r="F93" s="26"/>
      <c r="G93" s="92"/>
      <c r="H93" s="26"/>
      <c r="I93" s="92"/>
      <c r="J93" s="2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92"/>
      <c r="F94" s="26"/>
      <c r="G94" s="92"/>
      <c r="H94" s="26"/>
      <c r="I94" s="92"/>
      <c r="J94" s="2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92"/>
      <c r="F95" s="26"/>
      <c r="G95" s="92"/>
      <c r="H95" s="26"/>
      <c r="I95" s="92"/>
      <c r="J95" s="2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92"/>
      <c r="F96" s="26"/>
      <c r="G96" s="92"/>
      <c r="H96" s="26"/>
      <c r="I96" s="92"/>
      <c r="J96" s="2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92"/>
      <c r="F97" s="26"/>
      <c r="G97" s="92"/>
      <c r="H97" s="26"/>
      <c r="I97" s="92"/>
      <c r="J97" s="2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98"/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Bo/oG9ESQzucFiE3c2hEfKPCjWDffx4LywU8jwO57YmmCh/zMsUfQLKhS6uutytSMcBP27Tylxf0IhPsSKNXAw==" saltValue="u71yD0Pz0q8PO/iglYuzUQ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28575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Group Box 2">
              <controlPr defaultSize="0" autoFill="0" autoPict="0">
                <anchor moveWithCells="1">
                  <from>
                    <xdr:col>7</xdr:col>
                    <xdr:colOff>419100</xdr:colOff>
                    <xdr:row>1</xdr:row>
                    <xdr:rowOff>28575</xdr:rowOff>
                  </from>
                  <to>
                    <xdr:col>8</xdr:col>
                    <xdr:colOff>495300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RAPOR'!C15</f>
        <v>Nilai Mapel 6.  Sejarah Indonesia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245">
        <v>6</v>
      </c>
      <c r="F11" s="246"/>
      <c r="G11" s="245"/>
      <c r="H11" s="245"/>
      <c r="I11" s="245"/>
      <c r="J11" s="247"/>
      <c r="K11" s="189">
        <f>IFERROR(AVERAGE(E11:J11),"  ")</f>
        <v>6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6">
        <v>12</v>
      </c>
      <c r="F12" s="228"/>
      <c r="G12" s="186"/>
      <c r="H12" s="186"/>
      <c r="I12" s="186"/>
      <c r="J12" s="248"/>
      <c r="K12" s="189">
        <f t="shared" ref="K12:K75" si="0">IFERROR(AVERAGE(E12:J12),"  ")</f>
        <v>12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6"/>
      <c r="F13" s="242"/>
      <c r="G13" s="186"/>
      <c r="H13" s="186"/>
      <c r="I13" s="186"/>
      <c r="J13" s="248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6"/>
      <c r="F14" s="228"/>
      <c r="G14" s="186"/>
      <c r="H14" s="186"/>
      <c r="I14" s="186"/>
      <c r="J14" s="248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6"/>
      <c r="F15" s="242"/>
      <c r="G15" s="186"/>
      <c r="H15" s="186"/>
      <c r="I15" s="186"/>
      <c r="J15" s="248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6"/>
      <c r="F16" s="228"/>
      <c r="G16" s="186"/>
      <c r="H16" s="186"/>
      <c r="I16" s="186"/>
      <c r="J16" s="248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6"/>
      <c r="F17" s="242"/>
      <c r="G17" s="186"/>
      <c r="H17" s="186"/>
      <c r="I17" s="186"/>
      <c r="J17" s="248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6"/>
      <c r="F18" s="242"/>
      <c r="G18" s="186"/>
      <c r="H18" s="186"/>
      <c r="I18" s="186"/>
      <c r="J18" s="248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6"/>
      <c r="F19" s="242"/>
      <c r="G19" s="186"/>
      <c r="H19" s="186"/>
      <c r="I19" s="186"/>
      <c r="J19" s="248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6"/>
      <c r="F20" s="242"/>
      <c r="G20" s="186"/>
      <c r="H20" s="186"/>
      <c r="I20" s="186"/>
      <c r="J20" s="248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6"/>
      <c r="F21" s="242"/>
      <c r="G21" s="186"/>
      <c r="H21" s="186"/>
      <c r="I21" s="186"/>
      <c r="J21" s="248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6"/>
      <c r="F22" s="242"/>
      <c r="G22" s="186"/>
      <c r="H22" s="186"/>
      <c r="I22" s="186"/>
      <c r="J22" s="248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6"/>
      <c r="F23" s="242"/>
      <c r="G23" s="186"/>
      <c r="H23" s="186"/>
      <c r="I23" s="186"/>
      <c r="J23" s="248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6"/>
      <c r="F24" s="242"/>
      <c r="G24" s="186"/>
      <c r="H24" s="186"/>
      <c r="I24" s="186"/>
      <c r="J24" s="248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6"/>
      <c r="F25" s="228"/>
      <c r="G25" s="186"/>
      <c r="H25" s="186"/>
      <c r="I25" s="186"/>
      <c r="J25" s="248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6"/>
      <c r="F26" s="228"/>
      <c r="G26" s="186"/>
      <c r="H26" s="186"/>
      <c r="I26" s="186"/>
      <c r="J26" s="248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6"/>
      <c r="F27" s="228"/>
      <c r="G27" s="186"/>
      <c r="H27" s="186"/>
      <c r="I27" s="186"/>
      <c r="J27" s="248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6"/>
      <c r="F28" s="228"/>
      <c r="G28" s="186"/>
      <c r="H28" s="186"/>
      <c r="I28" s="186"/>
      <c r="J28" s="248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6"/>
      <c r="F29" s="228"/>
      <c r="G29" s="186"/>
      <c r="H29" s="186"/>
      <c r="I29" s="186"/>
      <c r="J29" s="248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6"/>
      <c r="F30" s="228"/>
      <c r="G30" s="186"/>
      <c r="H30" s="186"/>
      <c r="I30" s="186"/>
      <c r="J30" s="248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6"/>
      <c r="F31" s="228"/>
      <c r="G31" s="186"/>
      <c r="H31" s="186"/>
      <c r="I31" s="186"/>
      <c r="J31" s="248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6"/>
      <c r="F32" s="228"/>
      <c r="G32" s="186"/>
      <c r="H32" s="186"/>
      <c r="I32" s="186"/>
      <c r="J32" s="248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6"/>
      <c r="F33" s="186"/>
      <c r="G33" s="186"/>
      <c r="H33" s="186"/>
      <c r="I33" s="186"/>
      <c r="J33" s="248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6"/>
      <c r="F34" s="242"/>
      <c r="G34" s="186"/>
      <c r="H34" s="186"/>
      <c r="I34" s="186"/>
      <c r="J34" s="248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6"/>
      <c r="F35" s="242"/>
      <c r="G35" s="186"/>
      <c r="H35" s="186"/>
      <c r="I35" s="186"/>
      <c r="J35" s="248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6"/>
      <c r="F36" s="242"/>
      <c r="G36" s="186"/>
      <c r="H36" s="186"/>
      <c r="I36" s="186"/>
      <c r="J36" s="248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6"/>
      <c r="F37" s="242"/>
      <c r="G37" s="186"/>
      <c r="H37" s="186"/>
      <c r="I37" s="186"/>
      <c r="J37" s="248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6"/>
      <c r="F38" s="242"/>
      <c r="G38" s="186"/>
      <c r="H38" s="186"/>
      <c r="I38" s="186"/>
      <c r="J38" s="248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6"/>
      <c r="F39" s="242"/>
      <c r="G39" s="186"/>
      <c r="H39" s="186"/>
      <c r="I39" s="186"/>
      <c r="J39" s="248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6"/>
      <c r="F40" s="242"/>
      <c r="G40" s="186"/>
      <c r="H40" s="186"/>
      <c r="I40" s="186"/>
      <c r="J40" s="248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6"/>
      <c r="F41" s="228"/>
      <c r="G41" s="186"/>
      <c r="H41" s="186"/>
      <c r="I41" s="186"/>
      <c r="J41" s="248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6"/>
      <c r="F42" s="228"/>
      <c r="G42" s="186"/>
      <c r="H42" s="186"/>
      <c r="I42" s="186"/>
      <c r="J42" s="248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6"/>
      <c r="F43" s="228"/>
      <c r="G43" s="186"/>
      <c r="H43" s="186"/>
      <c r="I43" s="186"/>
      <c r="J43" s="248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6"/>
      <c r="F44" s="228"/>
      <c r="G44" s="186"/>
      <c r="H44" s="186"/>
      <c r="I44" s="186"/>
      <c r="J44" s="248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6"/>
      <c r="F45" s="228"/>
      <c r="G45" s="186"/>
      <c r="H45" s="186"/>
      <c r="I45" s="186"/>
      <c r="J45" s="248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6"/>
      <c r="F46" s="228"/>
      <c r="G46" s="186"/>
      <c r="H46" s="186"/>
      <c r="I46" s="186"/>
      <c r="J46" s="248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6"/>
      <c r="F47" s="228"/>
      <c r="G47" s="186"/>
      <c r="H47" s="186"/>
      <c r="I47" s="186"/>
      <c r="J47" s="248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6"/>
      <c r="F48" s="228"/>
      <c r="G48" s="186"/>
      <c r="H48" s="186"/>
      <c r="I48" s="186"/>
      <c r="J48" s="248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6"/>
      <c r="F49" s="228"/>
      <c r="G49" s="186"/>
      <c r="H49" s="186"/>
      <c r="I49" s="186"/>
      <c r="J49" s="248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6"/>
      <c r="F50" s="242"/>
      <c r="G50" s="186"/>
      <c r="H50" s="186"/>
      <c r="I50" s="186"/>
      <c r="J50" s="248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186"/>
      <c r="F51" s="242"/>
      <c r="G51" s="233"/>
      <c r="H51" s="242"/>
      <c r="I51" s="233"/>
      <c r="J51" s="190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186"/>
      <c r="F52" s="242"/>
      <c r="G52" s="233"/>
      <c r="H52" s="242"/>
      <c r="I52" s="233"/>
      <c r="J52" s="190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186"/>
      <c r="F53" s="242"/>
      <c r="G53" s="233"/>
      <c r="H53" s="242"/>
      <c r="I53" s="233"/>
      <c r="J53" s="190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186"/>
      <c r="F54" s="242"/>
      <c r="G54" s="233"/>
      <c r="H54" s="242"/>
      <c r="I54" s="233"/>
      <c r="J54" s="190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186"/>
      <c r="F55" s="242"/>
      <c r="G55" s="233"/>
      <c r="H55" s="237"/>
      <c r="I55" s="233"/>
      <c r="J55" s="190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186"/>
      <c r="F56" s="242"/>
      <c r="G56" s="233"/>
      <c r="H56" s="237"/>
      <c r="I56" s="233"/>
      <c r="J56" s="190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186"/>
      <c r="F57" s="242"/>
      <c r="G57" s="235"/>
      <c r="H57" s="237"/>
      <c r="I57" s="233"/>
      <c r="J57" s="190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186"/>
      <c r="F58" s="242"/>
      <c r="G58" s="235"/>
      <c r="H58" s="237"/>
      <c r="I58" s="233"/>
      <c r="J58" s="190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235"/>
      <c r="F59" s="242"/>
      <c r="G59" s="235"/>
      <c r="H59" s="237"/>
      <c r="I59" s="235"/>
      <c r="J59" s="23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235"/>
      <c r="F60" s="242"/>
      <c r="G60" s="235"/>
      <c r="H60" s="237"/>
      <c r="I60" s="235"/>
      <c r="J60" s="23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5"/>
      <c r="F61" s="237"/>
      <c r="G61" s="235"/>
      <c r="H61" s="237"/>
      <c r="I61" s="235"/>
      <c r="J61" s="23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5"/>
      <c r="F62" s="237"/>
      <c r="G62" s="235"/>
      <c r="H62" s="237"/>
      <c r="I62" s="235"/>
      <c r="J62" s="23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5"/>
      <c r="F63" s="237"/>
      <c r="G63" s="235"/>
      <c r="H63" s="237"/>
      <c r="I63" s="235"/>
      <c r="J63" s="23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5"/>
      <c r="F64" s="237"/>
      <c r="G64" s="235"/>
      <c r="H64" s="237"/>
      <c r="I64" s="235"/>
      <c r="J64" s="23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5"/>
      <c r="F65" s="237"/>
      <c r="G65" s="235"/>
      <c r="H65" s="237"/>
      <c r="I65" s="235"/>
      <c r="J65" s="23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5"/>
      <c r="F66" s="237"/>
      <c r="G66" s="235"/>
      <c r="H66" s="237"/>
      <c r="I66" s="235"/>
      <c r="J66" s="23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5"/>
      <c r="F67" s="237"/>
      <c r="G67" s="235"/>
      <c r="H67" s="237"/>
      <c r="I67" s="235"/>
      <c r="J67" s="23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5"/>
      <c r="F68" s="237"/>
      <c r="G68" s="235"/>
      <c r="H68" s="237"/>
      <c r="I68" s="235"/>
      <c r="J68" s="23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5"/>
      <c r="F69" s="237"/>
      <c r="G69" s="235"/>
      <c r="H69" s="237"/>
      <c r="I69" s="235"/>
      <c r="J69" s="23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5"/>
      <c r="F70" s="237"/>
      <c r="G70" s="235"/>
      <c r="H70" s="237"/>
      <c r="I70" s="235"/>
      <c r="J70" s="236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5"/>
      <c r="F71" s="237"/>
      <c r="G71" s="235"/>
      <c r="H71" s="237"/>
      <c r="I71" s="235"/>
      <c r="J71" s="236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5"/>
      <c r="F72" s="237"/>
      <c r="G72" s="235"/>
      <c r="H72" s="237"/>
      <c r="I72" s="235"/>
      <c r="J72" s="236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5"/>
      <c r="F73" s="237"/>
      <c r="G73" s="235"/>
      <c r="H73" s="237"/>
      <c r="I73" s="235"/>
      <c r="J73" s="236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5"/>
      <c r="F74" s="237"/>
      <c r="G74" s="235"/>
      <c r="H74" s="237"/>
      <c r="I74" s="235"/>
      <c r="J74" s="236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5"/>
      <c r="F75" s="237"/>
      <c r="G75" s="235"/>
      <c r="H75" s="237"/>
      <c r="I75" s="235"/>
      <c r="J75" s="236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5"/>
      <c r="F76" s="237"/>
      <c r="G76" s="235"/>
      <c r="H76" s="237"/>
      <c r="I76" s="235"/>
      <c r="J76" s="236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5"/>
      <c r="F77" s="237"/>
      <c r="G77" s="235"/>
      <c r="H77" s="237"/>
      <c r="I77" s="235"/>
      <c r="J77" s="236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5"/>
      <c r="F78" s="237"/>
      <c r="G78" s="235"/>
      <c r="H78" s="237"/>
      <c r="I78" s="235"/>
      <c r="J78" s="236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5"/>
      <c r="F79" s="237"/>
      <c r="G79" s="235"/>
      <c r="H79" s="237"/>
      <c r="I79" s="235"/>
      <c r="J79" s="236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5"/>
      <c r="F80" s="237"/>
      <c r="G80" s="235"/>
      <c r="H80" s="237"/>
      <c r="I80" s="235"/>
      <c r="J80" s="236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5"/>
      <c r="F81" s="237"/>
      <c r="G81" s="235"/>
      <c r="H81" s="237"/>
      <c r="I81" s="235"/>
      <c r="J81" s="236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5"/>
      <c r="F82" s="237"/>
      <c r="G82" s="235"/>
      <c r="H82" s="237"/>
      <c r="I82" s="235"/>
      <c r="J82" s="236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235"/>
      <c r="F83" s="237"/>
      <c r="G83" s="235"/>
      <c r="H83" s="237"/>
      <c r="I83" s="235"/>
      <c r="J83" s="23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235"/>
      <c r="F84" s="237"/>
      <c r="G84" s="235"/>
      <c r="H84" s="237"/>
      <c r="I84" s="235"/>
      <c r="J84" s="23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235"/>
      <c r="F85" s="237"/>
      <c r="G85" s="235"/>
      <c r="H85" s="237"/>
      <c r="I85" s="235"/>
      <c r="J85" s="23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235"/>
      <c r="F86" s="237"/>
      <c r="G86" s="235"/>
      <c r="H86" s="237"/>
      <c r="I86" s="235"/>
      <c r="J86" s="23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235"/>
      <c r="F87" s="237"/>
      <c r="G87" s="235"/>
      <c r="H87" s="237"/>
      <c r="I87" s="235"/>
      <c r="J87" s="23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235"/>
      <c r="F88" s="237"/>
      <c r="G88" s="235"/>
      <c r="H88" s="237"/>
      <c r="I88" s="235"/>
      <c r="J88" s="23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235"/>
      <c r="F89" s="237"/>
      <c r="G89" s="235"/>
      <c r="H89" s="237"/>
      <c r="I89" s="235"/>
      <c r="J89" s="23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235"/>
      <c r="F90" s="237"/>
      <c r="G90" s="235"/>
      <c r="H90" s="237"/>
      <c r="I90" s="235"/>
      <c r="J90" s="23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235"/>
      <c r="F91" s="237"/>
      <c r="G91" s="235"/>
      <c r="H91" s="237"/>
      <c r="I91" s="235"/>
      <c r="J91" s="23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235"/>
      <c r="F92" s="237"/>
      <c r="G92" s="235"/>
      <c r="H92" s="237"/>
      <c r="I92" s="235"/>
      <c r="J92" s="23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235"/>
      <c r="F93" s="237"/>
      <c r="G93" s="235"/>
      <c r="H93" s="237"/>
      <c r="I93" s="235"/>
      <c r="J93" s="23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235"/>
      <c r="F94" s="237"/>
      <c r="G94" s="235"/>
      <c r="H94" s="237"/>
      <c r="I94" s="235"/>
      <c r="J94" s="23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235"/>
      <c r="F95" s="237"/>
      <c r="G95" s="235"/>
      <c r="H95" s="237"/>
      <c r="I95" s="235"/>
      <c r="J95" s="23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235"/>
      <c r="F96" s="237"/>
      <c r="G96" s="235"/>
      <c r="H96" s="237"/>
      <c r="I96" s="235"/>
      <c r="J96" s="23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235"/>
      <c r="F97" s="237"/>
      <c r="G97" s="235"/>
      <c r="H97" s="237"/>
      <c r="I97" s="235"/>
      <c r="J97" s="23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235"/>
      <c r="F98" s="237"/>
      <c r="G98" s="235"/>
      <c r="H98" s="237"/>
      <c r="I98" s="235"/>
      <c r="J98" s="23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235"/>
      <c r="F99" s="237"/>
      <c r="G99" s="235"/>
      <c r="H99" s="237"/>
      <c r="I99" s="235"/>
      <c r="J99" s="23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235"/>
      <c r="F100" s="237"/>
      <c r="G100" s="235"/>
      <c r="H100" s="237"/>
      <c r="I100" s="235"/>
      <c r="J100" s="23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235"/>
      <c r="F101" s="237"/>
      <c r="G101" s="235"/>
      <c r="H101" s="237"/>
      <c r="I101" s="235"/>
      <c r="J101" s="23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235"/>
      <c r="F102" s="237"/>
      <c r="G102" s="235"/>
      <c r="H102" s="237"/>
      <c r="I102" s="235"/>
      <c r="J102" s="23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235"/>
      <c r="F103" s="237"/>
      <c r="G103" s="235"/>
      <c r="H103" s="237"/>
      <c r="I103" s="235"/>
      <c r="J103" s="23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235"/>
      <c r="F104" s="237"/>
      <c r="G104" s="235"/>
      <c r="H104" s="237"/>
      <c r="I104" s="235"/>
      <c r="J104" s="23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235"/>
      <c r="F105" s="237"/>
      <c r="G105" s="235"/>
      <c r="H105" s="237"/>
      <c r="I105" s="235"/>
      <c r="J105" s="23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235"/>
      <c r="F106" s="237"/>
      <c r="G106" s="235"/>
      <c r="H106" s="237"/>
      <c r="I106" s="235"/>
      <c r="J106" s="23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235"/>
      <c r="F107" s="237"/>
      <c r="G107" s="235"/>
      <c r="H107" s="237"/>
      <c r="I107" s="235"/>
      <c r="J107" s="23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235"/>
      <c r="F108" s="237"/>
      <c r="G108" s="235"/>
      <c r="H108" s="237"/>
      <c r="I108" s="235"/>
      <c r="J108" s="23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235"/>
      <c r="F109" s="237"/>
      <c r="G109" s="235"/>
      <c r="H109" s="237"/>
      <c r="I109" s="235"/>
      <c r="J109" s="23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235"/>
      <c r="F110" s="237"/>
      <c r="G110" s="235"/>
      <c r="H110" s="237"/>
      <c r="I110" s="235"/>
      <c r="J110" s="23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235"/>
      <c r="F111" s="237"/>
      <c r="G111" s="235"/>
      <c r="H111" s="237"/>
      <c r="I111" s="235"/>
      <c r="J111" s="23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235"/>
      <c r="F112" s="237"/>
      <c r="G112" s="235"/>
      <c r="H112" s="237"/>
      <c r="I112" s="235"/>
      <c r="J112" s="23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235"/>
      <c r="F113" s="237"/>
      <c r="G113" s="235"/>
      <c r="H113" s="237"/>
      <c r="I113" s="235"/>
      <c r="J113" s="23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235"/>
      <c r="F114" s="237"/>
      <c r="G114" s="235"/>
      <c r="H114" s="237"/>
      <c r="I114" s="235"/>
      <c r="J114" s="23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235"/>
      <c r="F115" s="237"/>
      <c r="G115" s="235"/>
      <c r="H115" s="237"/>
      <c r="I115" s="235"/>
      <c r="J115" s="23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235"/>
      <c r="F116" s="237"/>
      <c r="G116" s="235"/>
      <c r="H116" s="237"/>
      <c r="I116" s="235"/>
      <c r="J116" s="23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235"/>
      <c r="F117" s="237"/>
      <c r="G117" s="235"/>
      <c r="H117" s="237"/>
      <c r="I117" s="235"/>
      <c r="J117" s="23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235"/>
      <c r="F118" s="237"/>
      <c r="G118" s="235"/>
      <c r="H118" s="237"/>
      <c r="I118" s="235"/>
      <c r="J118" s="23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235"/>
      <c r="F119" s="237"/>
      <c r="G119" s="235"/>
      <c r="H119" s="237"/>
      <c r="I119" s="235"/>
      <c r="J119" s="23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235"/>
      <c r="F120" s="237"/>
      <c r="G120" s="235"/>
      <c r="H120" s="237"/>
      <c r="I120" s="235"/>
      <c r="J120" s="23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235"/>
      <c r="F121" s="237"/>
      <c r="G121" s="235"/>
      <c r="H121" s="237"/>
      <c r="I121" s="235"/>
      <c r="J121" s="23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235"/>
      <c r="F122" s="237"/>
      <c r="G122" s="235"/>
      <c r="H122" s="237"/>
      <c r="I122" s="235"/>
      <c r="J122" s="23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235"/>
      <c r="F123" s="237"/>
      <c r="G123" s="235"/>
      <c r="H123" s="237"/>
      <c r="I123" s="235"/>
      <c r="J123" s="23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235"/>
      <c r="F124" s="237"/>
      <c r="G124" s="235"/>
      <c r="H124" s="237"/>
      <c r="I124" s="235"/>
      <c r="J124" s="23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235"/>
      <c r="F125" s="237"/>
      <c r="G125" s="235"/>
      <c r="H125" s="237"/>
      <c r="I125" s="235"/>
      <c r="J125" s="23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235"/>
      <c r="F126" s="237"/>
      <c r="G126" s="235"/>
      <c r="H126" s="237"/>
      <c r="I126" s="235"/>
      <c r="J126" s="23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235"/>
      <c r="F127" s="237"/>
      <c r="G127" s="235"/>
      <c r="H127" s="237"/>
      <c r="I127" s="235"/>
      <c r="J127" s="23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235"/>
      <c r="F128" s="237"/>
      <c r="G128" s="235"/>
      <c r="H128" s="237"/>
      <c r="I128" s="235"/>
      <c r="J128" s="23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235"/>
      <c r="F129" s="237"/>
      <c r="G129" s="235"/>
      <c r="H129" s="237"/>
      <c r="I129" s="235"/>
      <c r="J129" s="23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235"/>
      <c r="F130" s="237"/>
      <c r="G130" s="235"/>
      <c r="H130" s="237"/>
      <c r="I130" s="235"/>
      <c r="J130" s="23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235"/>
      <c r="F131" s="237"/>
      <c r="G131" s="235"/>
      <c r="H131" s="237"/>
      <c r="I131" s="235"/>
      <c r="J131" s="23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235"/>
      <c r="F132" s="237"/>
      <c r="G132" s="235"/>
      <c r="H132" s="237"/>
      <c r="I132" s="235"/>
      <c r="J132" s="23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235"/>
      <c r="F133" s="237"/>
      <c r="G133" s="235"/>
      <c r="H133" s="237"/>
      <c r="I133" s="235"/>
      <c r="J133" s="23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235"/>
      <c r="F134" s="237"/>
      <c r="G134" s="235"/>
      <c r="H134" s="237"/>
      <c r="I134" s="235"/>
      <c r="J134" s="23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235"/>
      <c r="F135" s="237"/>
      <c r="G135" s="235"/>
      <c r="H135" s="237"/>
      <c r="I135" s="235"/>
      <c r="J135" s="23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235"/>
      <c r="F136" s="237"/>
      <c r="G136" s="235"/>
      <c r="H136" s="237"/>
      <c r="I136" s="235"/>
      <c r="J136" s="23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235"/>
      <c r="F137" s="237"/>
      <c r="G137" s="235"/>
      <c r="H137" s="237"/>
      <c r="I137" s="235"/>
      <c r="J137" s="23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235"/>
      <c r="F138" s="237"/>
      <c r="G138" s="235"/>
      <c r="H138" s="237"/>
      <c r="I138" s="235"/>
      <c r="J138" s="23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235"/>
      <c r="F139" s="237"/>
      <c r="G139" s="235"/>
      <c r="H139" s="237"/>
      <c r="I139" s="235"/>
      <c r="J139" s="23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235"/>
      <c r="F140" s="237"/>
      <c r="G140" s="235"/>
      <c r="H140" s="237"/>
      <c r="I140" s="235"/>
      <c r="J140" s="23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235"/>
      <c r="F141" s="237"/>
      <c r="G141" s="235"/>
      <c r="H141" s="237"/>
      <c r="I141" s="235"/>
      <c r="J141" s="23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235"/>
      <c r="F142" s="237"/>
      <c r="G142" s="235"/>
      <c r="H142" s="237"/>
      <c r="I142" s="235"/>
      <c r="J142" s="23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235"/>
      <c r="F143" s="237"/>
      <c r="G143" s="235"/>
      <c r="H143" s="237"/>
      <c r="I143" s="235"/>
      <c r="J143" s="23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235"/>
      <c r="F144" s="237"/>
      <c r="G144" s="235"/>
      <c r="H144" s="237"/>
      <c r="I144" s="235"/>
      <c r="J144" s="23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235"/>
      <c r="F145" s="237"/>
      <c r="G145" s="235"/>
      <c r="H145" s="237"/>
      <c r="I145" s="235"/>
      <c r="J145" s="23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235"/>
      <c r="F146" s="237"/>
      <c r="G146" s="235"/>
      <c r="H146" s="237"/>
      <c r="I146" s="235"/>
      <c r="J146" s="23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235"/>
      <c r="F147" s="237"/>
      <c r="G147" s="235"/>
      <c r="H147" s="237"/>
      <c r="I147" s="235"/>
      <c r="J147" s="23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235"/>
      <c r="F148" s="237"/>
      <c r="G148" s="235"/>
      <c r="H148" s="237"/>
      <c r="I148" s="235"/>
      <c r="J148" s="23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235"/>
      <c r="F149" s="237"/>
      <c r="G149" s="235"/>
      <c r="H149" s="237"/>
      <c r="I149" s="235"/>
      <c r="J149" s="23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235"/>
      <c r="F150" s="237"/>
      <c r="G150" s="235"/>
      <c r="H150" s="237"/>
      <c r="I150" s="235"/>
      <c r="J150" s="23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235"/>
      <c r="F151" s="237"/>
      <c r="G151" s="235"/>
      <c r="H151" s="237"/>
      <c r="I151" s="235"/>
      <c r="J151" s="23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235"/>
      <c r="F152" s="237"/>
      <c r="G152" s="235"/>
      <c r="H152" s="237"/>
      <c r="I152" s="235"/>
      <c r="J152" s="23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235"/>
      <c r="F153" s="237"/>
      <c r="G153" s="235"/>
      <c r="H153" s="237"/>
      <c r="I153" s="235"/>
      <c r="J153" s="23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235"/>
      <c r="F154" s="237"/>
      <c r="G154" s="235"/>
      <c r="H154" s="237"/>
      <c r="I154" s="235"/>
      <c r="J154" s="23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235"/>
      <c r="F155" s="237"/>
      <c r="G155" s="235"/>
      <c r="H155" s="237"/>
      <c r="I155" s="235"/>
      <c r="J155" s="23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235"/>
      <c r="F156" s="237"/>
      <c r="G156" s="235"/>
      <c r="H156" s="237"/>
      <c r="I156" s="235"/>
      <c r="J156" s="23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235"/>
      <c r="F157" s="237"/>
      <c r="G157" s="235"/>
      <c r="H157" s="237"/>
      <c r="I157" s="235"/>
      <c r="J157" s="23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235"/>
      <c r="F158" s="237"/>
      <c r="G158" s="235"/>
      <c r="H158" s="237"/>
      <c r="I158" s="235"/>
      <c r="J158" s="23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235"/>
      <c r="F159" s="237"/>
      <c r="G159" s="235"/>
      <c r="H159" s="237"/>
      <c r="I159" s="235"/>
      <c r="J159" s="23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235"/>
      <c r="F160" s="237"/>
      <c r="G160" s="235"/>
      <c r="H160" s="237"/>
      <c r="I160" s="235"/>
      <c r="J160" s="23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235"/>
      <c r="F161" s="237"/>
      <c r="G161" s="235"/>
      <c r="H161" s="237"/>
      <c r="I161" s="235"/>
      <c r="J161" s="23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235"/>
      <c r="F162" s="237"/>
      <c r="G162" s="235"/>
      <c r="H162" s="237"/>
      <c r="I162" s="235"/>
      <c r="J162" s="23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235"/>
      <c r="F163" s="237"/>
      <c r="G163" s="235"/>
      <c r="H163" s="237"/>
      <c r="I163" s="235"/>
      <c r="J163" s="23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235"/>
      <c r="F164" s="237"/>
      <c r="G164" s="235"/>
      <c r="H164" s="237"/>
      <c r="I164" s="235"/>
      <c r="J164" s="23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235"/>
      <c r="F165" s="237"/>
      <c r="G165" s="235"/>
      <c r="H165" s="237"/>
      <c r="I165" s="235"/>
      <c r="J165" s="23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235"/>
      <c r="F166" s="237"/>
      <c r="G166" s="235"/>
      <c r="H166" s="237"/>
      <c r="I166" s="235"/>
      <c r="J166" s="23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235"/>
      <c r="F167" s="237"/>
      <c r="G167" s="235"/>
      <c r="H167" s="237"/>
      <c r="I167" s="235"/>
      <c r="J167" s="23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235"/>
      <c r="F168" s="237"/>
      <c r="G168" s="235"/>
      <c r="H168" s="237"/>
      <c r="I168" s="235"/>
      <c r="J168" s="23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235"/>
      <c r="F169" s="237"/>
      <c r="G169" s="235"/>
      <c r="H169" s="237"/>
      <c r="I169" s="235"/>
      <c r="J169" s="23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235"/>
      <c r="F170" s="237"/>
      <c r="G170" s="235"/>
      <c r="H170" s="237"/>
      <c r="I170" s="235"/>
      <c r="J170" s="23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235"/>
      <c r="F171" s="237"/>
      <c r="G171" s="235"/>
      <c r="H171" s="237"/>
      <c r="I171" s="235"/>
      <c r="J171" s="23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235"/>
      <c r="F172" s="237"/>
      <c r="G172" s="235"/>
      <c r="H172" s="237"/>
      <c r="I172" s="235"/>
      <c r="J172" s="23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235"/>
      <c r="F173" s="237"/>
      <c r="G173" s="235"/>
      <c r="H173" s="237"/>
      <c r="I173" s="235"/>
      <c r="J173" s="23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235"/>
      <c r="F174" s="237"/>
      <c r="G174" s="235"/>
      <c r="H174" s="237"/>
      <c r="I174" s="235"/>
      <c r="J174" s="23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235"/>
      <c r="F175" s="237"/>
      <c r="G175" s="235"/>
      <c r="H175" s="237"/>
      <c r="I175" s="235"/>
      <c r="J175" s="23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235"/>
      <c r="F176" s="237"/>
      <c r="G176" s="235"/>
      <c r="H176" s="237"/>
      <c r="I176" s="235"/>
      <c r="J176" s="23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235"/>
      <c r="F177" s="237"/>
      <c r="G177" s="235"/>
      <c r="H177" s="237"/>
      <c r="I177" s="235"/>
      <c r="J177" s="23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235"/>
      <c r="F178" s="237"/>
      <c r="G178" s="235"/>
      <c r="H178" s="237"/>
      <c r="I178" s="235"/>
      <c r="J178" s="23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235"/>
      <c r="F179" s="237"/>
      <c r="G179" s="235"/>
      <c r="H179" s="237"/>
      <c r="I179" s="235"/>
      <c r="J179" s="23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235"/>
      <c r="F180" s="237"/>
      <c r="G180" s="235"/>
      <c r="H180" s="237"/>
      <c r="I180" s="235"/>
      <c r="J180" s="23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235"/>
      <c r="F181" s="237"/>
      <c r="G181" s="235"/>
      <c r="H181" s="237"/>
      <c r="I181" s="235"/>
      <c r="J181" s="23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235"/>
      <c r="F182" s="237"/>
      <c r="G182" s="235"/>
      <c r="H182" s="237"/>
      <c r="I182" s="235"/>
      <c r="J182" s="23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235"/>
      <c r="F183" s="237"/>
      <c r="G183" s="235"/>
      <c r="H183" s="237"/>
      <c r="I183" s="235"/>
      <c r="J183" s="23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235"/>
      <c r="F184" s="237"/>
      <c r="G184" s="235"/>
      <c r="H184" s="237"/>
      <c r="I184" s="235"/>
      <c r="J184" s="23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235"/>
      <c r="F185" s="237"/>
      <c r="G185" s="235"/>
      <c r="H185" s="237"/>
      <c r="I185" s="235"/>
      <c r="J185" s="23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235"/>
      <c r="F186" s="237"/>
      <c r="G186" s="235"/>
      <c r="H186" s="237"/>
      <c r="I186" s="235"/>
      <c r="J186" s="23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235"/>
      <c r="F187" s="237"/>
      <c r="G187" s="235"/>
      <c r="H187" s="237"/>
      <c r="I187" s="235"/>
      <c r="J187" s="23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235"/>
      <c r="F188" s="237"/>
      <c r="G188" s="235"/>
      <c r="H188" s="237"/>
      <c r="I188" s="235"/>
      <c r="J188" s="23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235"/>
      <c r="F189" s="237"/>
      <c r="G189" s="235"/>
      <c r="H189" s="237"/>
      <c r="I189" s="235"/>
      <c r="J189" s="23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235"/>
      <c r="F190" s="237"/>
      <c r="G190" s="235"/>
      <c r="H190" s="237"/>
      <c r="I190" s="235"/>
      <c r="J190" s="23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235"/>
      <c r="F191" s="237"/>
      <c r="G191" s="235"/>
      <c r="H191" s="237"/>
      <c r="I191" s="235"/>
      <c r="J191" s="23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235"/>
      <c r="F192" s="237"/>
      <c r="G192" s="235"/>
      <c r="H192" s="237"/>
      <c r="I192" s="235"/>
      <c r="J192" s="23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235"/>
      <c r="F193" s="237"/>
      <c r="G193" s="235"/>
      <c r="H193" s="237"/>
      <c r="I193" s="235"/>
      <c r="J193" s="23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235"/>
      <c r="F194" s="237"/>
      <c r="G194" s="235"/>
      <c r="H194" s="237"/>
      <c r="I194" s="235"/>
      <c r="J194" s="23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235"/>
      <c r="F195" s="237"/>
      <c r="G195" s="235"/>
      <c r="H195" s="237"/>
      <c r="I195" s="235"/>
      <c r="J195" s="23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235"/>
      <c r="F196" s="237"/>
      <c r="G196" s="235"/>
      <c r="H196" s="237"/>
      <c r="I196" s="235"/>
      <c r="J196" s="23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235"/>
      <c r="F197" s="237"/>
      <c r="G197" s="235"/>
      <c r="H197" s="237"/>
      <c r="I197" s="235"/>
      <c r="J197" s="23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235"/>
      <c r="F198" s="237"/>
      <c r="G198" s="235"/>
      <c r="H198" s="237"/>
      <c r="I198" s="235"/>
      <c r="J198" s="23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235"/>
      <c r="F199" s="237"/>
      <c r="G199" s="235"/>
      <c r="H199" s="237"/>
      <c r="I199" s="235"/>
      <c r="J199" s="23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235"/>
      <c r="F200" s="237"/>
      <c r="G200" s="235"/>
      <c r="H200" s="237"/>
      <c r="I200" s="235"/>
      <c r="J200" s="23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235"/>
      <c r="F201" s="237"/>
      <c r="G201" s="235"/>
      <c r="H201" s="237"/>
      <c r="I201" s="235"/>
      <c r="J201" s="23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235"/>
      <c r="F202" s="237"/>
      <c r="G202" s="235"/>
      <c r="H202" s="237"/>
      <c r="I202" s="235"/>
      <c r="J202" s="23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235"/>
      <c r="F203" s="237"/>
      <c r="G203" s="235"/>
      <c r="H203" s="237"/>
      <c r="I203" s="235"/>
      <c r="J203" s="23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235"/>
      <c r="F204" s="237"/>
      <c r="G204" s="235"/>
      <c r="H204" s="237"/>
      <c r="I204" s="235"/>
      <c r="J204" s="23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235"/>
      <c r="F205" s="237"/>
      <c r="G205" s="235"/>
      <c r="H205" s="237"/>
      <c r="I205" s="235"/>
      <c r="J205" s="23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235"/>
      <c r="F206" s="237"/>
      <c r="G206" s="235"/>
      <c r="H206" s="237"/>
      <c r="I206" s="235"/>
      <c r="J206" s="23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235"/>
      <c r="F207" s="237"/>
      <c r="G207" s="235"/>
      <c r="H207" s="237"/>
      <c r="I207" s="235"/>
      <c r="J207" s="23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235"/>
      <c r="F208" s="237"/>
      <c r="G208" s="235"/>
      <c r="H208" s="237"/>
      <c r="I208" s="235"/>
      <c r="J208" s="23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235"/>
      <c r="F209" s="237"/>
      <c r="G209" s="235"/>
      <c r="H209" s="237"/>
      <c r="I209" s="235"/>
      <c r="J209" s="23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238"/>
      <c r="F210" s="239"/>
      <c r="G210" s="238"/>
      <c r="H210" s="239"/>
      <c r="I210" s="238"/>
      <c r="J210" s="240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98"/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HQfQPFE74xS9Xbt7eCi0cpbITfQkweS/dHlKrBAebeCiFe9MzAXUY4E5Vbsio4Y1usX4UWv20wlaS+vNBVkdUw==" saltValue="9JvDHECzSVCA/2j+mPha5w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4" name="Group Box 2">
              <controlPr defaultSize="0" autoFill="0" autoPict="0">
                <anchor moveWithCells="1">
                  <from>
                    <xdr:col>7</xdr:col>
                    <xdr:colOff>428625</xdr:colOff>
                    <xdr:row>1</xdr:row>
                    <xdr:rowOff>28575</xdr:rowOff>
                  </from>
                  <to>
                    <xdr:col>8</xdr:col>
                    <xdr:colOff>504825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9" t="str">
        <f>"Nilai Mapel "&amp;'I NILAI RAPOR'!C17</f>
        <v>Nilai Mapel 1.  Seni Budaya</v>
      </c>
      <c r="C6" s="540"/>
      <c r="D6" s="540"/>
      <c r="E6" s="540"/>
      <c r="F6" s="540"/>
      <c r="G6" s="540"/>
      <c r="H6" s="540"/>
      <c r="I6" s="540"/>
      <c r="J6" s="540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92">
        <v>7</v>
      </c>
      <c r="F11" s="26"/>
      <c r="G11" s="92"/>
      <c r="H11" s="26"/>
      <c r="I11" s="92"/>
      <c r="J11" s="26"/>
      <c r="K11" s="189">
        <f>IFERROR(AVERAGE(E11:J11),"  ")</f>
        <v>7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92">
        <v>10</v>
      </c>
      <c r="F12" s="26"/>
      <c r="G12" s="92"/>
      <c r="H12" s="26"/>
      <c r="I12" s="92"/>
      <c r="J12" s="26"/>
      <c r="K12" s="189">
        <f t="shared" ref="K12:K75" si="0">IFERROR(AVERAGE(E12:J12),"  ")</f>
        <v>10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92"/>
      <c r="F13" s="26"/>
      <c r="G13" s="92"/>
      <c r="H13" s="26"/>
      <c r="I13" s="92"/>
      <c r="J13" s="2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92"/>
      <c r="F14" s="26"/>
      <c r="G14" s="92"/>
      <c r="H14" s="26"/>
      <c r="I14" s="92"/>
      <c r="J14" s="2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92"/>
      <c r="F15" s="26"/>
      <c r="G15" s="92"/>
      <c r="H15" s="26"/>
      <c r="I15" s="92"/>
      <c r="J15" s="2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92"/>
      <c r="F16" s="26"/>
      <c r="G16" s="92"/>
      <c r="H16" s="26"/>
      <c r="I16" s="92"/>
      <c r="J16" s="2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92"/>
      <c r="F17" s="26"/>
      <c r="G17" s="92"/>
      <c r="H17" s="26"/>
      <c r="I17" s="92"/>
      <c r="J17" s="2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92"/>
      <c r="F18" s="26"/>
      <c r="G18" s="92"/>
      <c r="H18" s="26"/>
      <c r="I18" s="92"/>
      <c r="J18" s="2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92"/>
      <c r="F19" s="26"/>
      <c r="G19" s="92"/>
      <c r="H19" s="26"/>
      <c r="I19" s="92"/>
      <c r="J19" s="2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92"/>
      <c r="F20" s="26"/>
      <c r="G20" s="92"/>
      <c r="H20" s="26"/>
      <c r="I20" s="92"/>
      <c r="J20" s="2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92"/>
      <c r="F21" s="26"/>
      <c r="G21" s="92"/>
      <c r="H21" s="26"/>
      <c r="I21" s="92"/>
      <c r="J21" s="2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92"/>
      <c r="F22" s="26"/>
      <c r="G22" s="92"/>
      <c r="H22" s="26"/>
      <c r="I22" s="92"/>
      <c r="J22" s="2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92"/>
      <c r="F23" s="26"/>
      <c r="G23" s="92"/>
      <c r="H23" s="26"/>
      <c r="I23" s="92"/>
      <c r="J23" s="26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92"/>
      <c r="F24" s="26"/>
      <c r="G24" s="92"/>
      <c r="H24" s="26"/>
      <c r="I24" s="92"/>
      <c r="J24" s="26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92"/>
      <c r="F25" s="26"/>
      <c r="G25" s="92"/>
      <c r="H25" s="26"/>
      <c r="I25" s="92"/>
      <c r="J25" s="2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92"/>
      <c r="F26" s="26"/>
      <c r="G26" s="92"/>
      <c r="H26" s="26"/>
      <c r="I26" s="92"/>
      <c r="J26" s="2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92"/>
      <c r="F27" s="26"/>
      <c r="G27" s="92"/>
      <c r="H27" s="26"/>
      <c r="I27" s="92"/>
      <c r="J27" s="2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92"/>
      <c r="F28" s="26"/>
      <c r="G28" s="92"/>
      <c r="H28" s="26"/>
      <c r="I28" s="92"/>
      <c r="J28" s="2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92"/>
      <c r="F29" s="26"/>
      <c r="G29" s="92"/>
      <c r="H29" s="26"/>
      <c r="I29" s="92"/>
      <c r="J29" s="2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92"/>
      <c r="F30" s="26"/>
      <c r="G30" s="92"/>
      <c r="H30" s="26"/>
      <c r="I30" s="92"/>
      <c r="J30" s="2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92"/>
      <c r="F31" s="26"/>
      <c r="G31" s="92"/>
      <c r="H31" s="26"/>
      <c r="I31" s="92"/>
      <c r="J31" s="2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92"/>
      <c r="F32" s="26"/>
      <c r="G32" s="92"/>
      <c r="H32" s="26"/>
      <c r="I32" s="92"/>
      <c r="J32" s="2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92"/>
      <c r="F33" s="26"/>
      <c r="G33" s="92"/>
      <c r="H33" s="26"/>
      <c r="I33" s="92"/>
      <c r="J33" s="2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92"/>
      <c r="F34" s="26"/>
      <c r="G34" s="92"/>
      <c r="H34" s="26"/>
      <c r="I34" s="92"/>
      <c r="J34" s="2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92"/>
      <c r="F35" s="26"/>
      <c r="G35" s="92"/>
      <c r="H35" s="26"/>
      <c r="I35" s="92"/>
      <c r="J35" s="2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92"/>
      <c r="F36" s="26"/>
      <c r="G36" s="92"/>
      <c r="H36" s="26"/>
      <c r="I36" s="92"/>
      <c r="J36" s="2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92"/>
      <c r="F37" s="26"/>
      <c r="G37" s="92"/>
      <c r="H37" s="26"/>
      <c r="I37" s="92"/>
      <c r="J37" s="2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92"/>
      <c r="F38" s="26"/>
      <c r="G38" s="92"/>
      <c r="H38" s="26"/>
      <c r="I38" s="92"/>
      <c r="J38" s="2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92"/>
      <c r="F39" s="26"/>
      <c r="G39" s="92"/>
      <c r="H39" s="26"/>
      <c r="I39" s="92"/>
      <c r="J39" s="2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92"/>
      <c r="F40" s="26"/>
      <c r="G40" s="92"/>
      <c r="H40" s="26"/>
      <c r="I40" s="92"/>
      <c r="J40" s="26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92"/>
      <c r="F41" s="26"/>
      <c r="G41" s="92"/>
      <c r="H41" s="26"/>
      <c r="I41" s="92"/>
      <c r="J41" s="26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92"/>
      <c r="F42" s="26"/>
      <c r="G42" s="92"/>
      <c r="H42" s="26"/>
      <c r="I42" s="92"/>
      <c r="J42" s="2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92"/>
      <c r="F43" s="26"/>
      <c r="G43" s="92"/>
      <c r="H43" s="26"/>
      <c r="I43" s="92"/>
      <c r="J43" s="2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92"/>
      <c r="F44" s="26"/>
      <c r="G44" s="92"/>
      <c r="H44" s="26"/>
      <c r="I44" s="92"/>
      <c r="J44" s="2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92"/>
      <c r="F45" s="26"/>
      <c r="G45" s="92"/>
      <c r="H45" s="26"/>
      <c r="I45" s="92"/>
      <c r="J45" s="2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92"/>
      <c r="F46" s="26"/>
      <c r="G46" s="92"/>
      <c r="H46" s="26"/>
      <c r="I46" s="92"/>
      <c r="J46" s="2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92"/>
      <c r="F47" s="26"/>
      <c r="G47" s="92"/>
      <c r="H47" s="26"/>
      <c r="I47" s="92"/>
      <c r="J47" s="2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92"/>
      <c r="F48" s="26"/>
      <c r="G48" s="92"/>
      <c r="H48" s="26"/>
      <c r="I48" s="92"/>
      <c r="J48" s="2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92"/>
      <c r="F49" s="26"/>
      <c r="G49" s="92"/>
      <c r="H49" s="26"/>
      <c r="I49" s="92"/>
      <c r="J49" s="2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92"/>
      <c r="F50" s="26"/>
      <c r="G50" s="92"/>
      <c r="H50" s="26"/>
      <c r="I50" s="92"/>
      <c r="J50" s="26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92"/>
      <c r="F51" s="26"/>
      <c r="G51" s="92"/>
      <c r="H51" s="26"/>
      <c r="I51" s="92"/>
      <c r="J51" s="26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92"/>
      <c r="F52" s="26"/>
      <c r="G52" s="92"/>
      <c r="H52" s="26"/>
      <c r="I52" s="92"/>
      <c r="J52" s="26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92"/>
      <c r="F53" s="26"/>
      <c r="G53" s="92"/>
      <c r="H53" s="26"/>
      <c r="I53" s="92"/>
      <c r="J53" s="26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92"/>
      <c r="F54" s="26"/>
      <c r="G54" s="92"/>
      <c r="H54" s="26"/>
      <c r="I54" s="92"/>
      <c r="J54" s="26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92"/>
      <c r="F55" s="26"/>
      <c r="G55" s="92"/>
      <c r="H55" s="26"/>
      <c r="I55" s="92"/>
      <c r="J55" s="26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92"/>
      <c r="F56" s="26"/>
      <c r="G56" s="92"/>
      <c r="H56" s="26"/>
      <c r="I56" s="92"/>
      <c r="J56" s="26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92"/>
      <c r="F57" s="26"/>
      <c r="G57" s="92"/>
      <c r="H57" s="26"/>
      <c r="I57" s="92"/>
      <c r="J57" s="2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92"/>
      <c r="F58" s="26"/>
      <c r="G58" s="92"/>
      <c r="H58" s="26"/>
      <c r="I58" s="92"/>
      <c r="J58" s="2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92"/>
      <c r="F59" s="26"/>
      <c r="G59" s="92"/>
      <c r="H59" s="26"/>
      <c r="I59" s="92"/>
      <c r="J59" s="2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92"/>
      <c r="F60" s="26"/>
      <c r="G60" s="92"/>
      <c r="H60" s="26"/>
      <c r="I60" s="92"/>
      <c r="J60" s="2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92"/>
      <c r="F61" s="26"/>
      <c r="G61" s="92"/>
      <c r="H61" s="26"/>
      <c r="I61" s="92"/>
      <c r="J61" s="2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92"/>
      <c r="F62" s="26"/>
      <c r="G62" s="92"/>
      <c r="H62" s="26"/>
      <c r="I62" s="92"/>
      <c r="J62" s="2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92"/>
      <c r="F63" s="26"/>
      <c r="G63" s="92"/>
      <c r="H63" s="26"/>
      <c r="I63" s="92"/>
      <c r="J63" s="2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92"/>
      <c r="F64" s="26"/>
      <c r="G64" s="92"/>
      <c r="H64" s="26"/>
      <c r="I64" s="92"/>
      <c r="J64" s="2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92"/>
      <c r="F65" s="26"/>
      <c r="G65" s="92"/>
      <c r="H65" s="26"/>
      <c r="I65" s="92"/>
      <c r="J65" s="2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92"/>
      <c r="F66" s="26"/>
      <c r="G66" s="92"/>
      <c r="H66" s="26"/>
      <c r="I66" s="92"/>
      <c r="J66" s="2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92"/>
      <c r="F67" s="26"/>
      <c r="G67" s="92"/>
      <c r="H67" s="26"/>
      <c r="I67" s="92"/>
      <c r="J67" s="2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92"/>
      <c r="F68" s="26"/>
      <c r="G68" s="92"/>
      <c r="H68" s="26"/>
      <c r="I68" s="92"/>
      <c r="J68" s="2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92"/>
      <c r="F69" s="26"/>
      <c r="G69" s="92"/>
      <c r="H69" s="26"/>
      <c r="I69" s="92"/>
      <c r="J69" s="2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92"/>
      <c r="F70" s="26"/>
      <c r="G70" s="92"/>
      <c r="H70" s="26"/>
      <c r="I70" s="92"/>
      <c r="J70" s="26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92"/>
      <c r="F71" s="26"/>
      <c r="G71" s="92"/>
      <c r="H71" s="26"/>
      <c r="I71" s="92"/>
      <c r="J71" s="26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92"/>
      <c r="F72" s="26"/>
      <c r="G72" s="92"/>
      <c r="H72" s="26"/>
      <c r="I72" s="92"/>
      <c r="J72" s="26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92"/>
      <c r="F73" s="26"/>
      <c r="G73" s="92"/>
      <c r="H73" s="26"/>
      <c r="I73" s="92"/>
      <c r="J73" s="26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92"/>
      <c r="F74" s="26"/>
      <c r="G74" s="92"/>
      <c r="H74" s="26"/>
      <c r="I74" s="92"/>
      <c r="J74" s="26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92"/>
      <c r="F75" s="26"/>
      <c r="G75" s="92"/>
      <c r="H75" s="26"/>
      <c r="I75" s="92"/>
      <c r="J75" s="26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92"/>
      <c r="F76" s="26"/>
      <c r="G76" s="92"/>
      <c r="H76" s="26"/>
      <c r="I76" s="92"/>
      <c r="J76" s="26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92"/>
      <c r="F77" s="26"/>
      <c r="G77" s="92"/>
      <c r="H77" s="26"/>
      <c r="I77" s="92"/>
      <c r="J77" s="26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92"/>
      <c r="F78" s="26"/>
      <c r="G78" s="92"/>
      <c r="H78" s="26"/>
      <c r="I78" s="92"/>
      <c r="J78" s="26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92"/>
      <c r="F79" s="26"/>
      <c r="G79" s="92"/>
      <c r="H79" s="26"/>
      <c r="I79" s="92"/>
      <c r="J79" s="26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92"/>
      <c r="F80" s="26"/>
      <c r="G80" s="92"/>
      <c r="H80" s="26"/>
      <c r="I80" s="92"/>
      <c r="J80" s="26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92"/>
      <c r="F81" s="26"/>
      <c r="G81" s="92"/>
      <c r="H81" s="26"/>
      <c r="I81" s="92"/>
      <c r="J81" s="26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92"/>
      <c r="F82" s="26"/>
      <c r="G82" s="92"/>
      <c r="H82" s="26"/>
      <c r="I82" s="92"/>
      <c r="J82" s="26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92"/>
      <c r="F83" s="26"/>
      <c r="G83" s="92"/>
      <c r="H83" s="26"/>
      <c r="I83" s="92"/>
      <c r="J83" s="2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92"/>
      <c r="F84" s="26"/>
      <c r="G84" s="92"/>
      <c r="H84" s="26"/>
      <c r="I84" s="92"/>
      <c r="J84" s="2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92"/>
      <c r="F85" s="26"/>
      <c r="G85" s="92"/>
      <c r="H85" s="26"/>
      <c r="I85" s="92"/>
      <c r="J85" s="2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92"/>
      <c r="F86" s="26"/>
      <c r="G86" s="92"/>
      <c r="H86" s="26"/>
      <c r="I86" s="92"/>
      <c r="J86" s="2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92"/>
      <c r="F87" s="26"/>
      <c r="G87" s="92"/>
      <c r="H87" s="26"/>
      <c r="I87" s="92"/>
      <c r="J87" s="2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92"/>
      <c r="F88" s="26"/>
      <c r="G88" s="92"/>
      <c r="H88" s="26"/>
      <c r="I88" s="92"/>
      <c r="J88" s="2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92"/>
      <c r="F89" s="26"/>
      <c r="G89" s="92"/>
      <c r="H89" s="26"/>
      <c r="I89" s="92"/>
      <c r="J89" s="2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92"/>
      <c r="F90" s="26"/>
      <c r="G90" s="92"/>
      <c r="H90" s="26"/>
      <c r="I90" s="92"/>
      <c r="J90" s="2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92"/>
      <c r="F91" s="26"/>
      <c r="G91" s="92"/>
      <c r="H91" s="26"/>
      <c r="I91" s="92"/>
      <c r="J91" s="2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92"/>
      <c r="F92" s="26"/>
      <c r="G92" s="92"/>
      <c r="H92" s="26"/>
      <c r="I92" s="92"/>
      <c r="J92" s="2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92"/>
      <c r="F93" s="26"/>
      <c r="G93" s="92"/>
      <c r="H93" s="26"/>
      <c r="I93" s="92"/>
      <c r="J93" s="2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92"/>
      <c r="F94" s="26"/>
      <c r="G94" s="92"/>
      <c r="H94" s="26"/>
      <c r="I94" s="92"/>
      <c r="J94" s="2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92"/>
      <c r="F95" s="26"/>
      <c r="G95" s="92"/>
      <c r="H95" s="26"/>
      <c r="I95" s="92"/>
      <c r="J95" s="2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92"/>
      <c r="F96" s="26"/>
      <c r="G96" s="92"/>
      <c r="H96" s="26"/>
      <c r="I96" s="92"/>
      <c r="J96" s="2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92"/>
      <c r="F97" s="26"/>
      <c r="G97" s="92"/>
      <c r="H97" s="26"/>
      <c r="I97" s="92"/>
      <c r="J97" s="2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KU7Z0CS3IrKRcJPG2bgSeMqAK+7L35d0ZVJadiL3U378mwzUN3y41btr8AxmCzKdVdZw9djBic9eAtWuFGkMxA==" saltValue="TOvZsN6hdEGrwbbtm4gb0g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Group Box 2">
              <controlPr defaultSize="0" autoFill="0" autoPict="0">
                <anchor moveWithCells="1">
                  <from>
                    <xdr:col>7</xdr:col>
                    <xdr:colOff>438150</xdr:colOff>
                    <xdr:row>1</xdr:row>
                    <xdr:rowOff>28575</xdr:rowOff>
                  </from>
                  <to>
                    <xdr:col>8</xdr:col>
                    <xdr:colOff>514350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RAPOR'!C18</f>
        <v>Nilai Mapel 2.  Pend. Jasmani Olahraga dan Kesehatan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92">
        <v>8</v>
      </c>
      <c r="F11" s="26"/>
      <c r="G11" s="92"/>
      <c r="H11" s="26"/>
      <c r="I11" s="92"/>
      <c r="J11" s="26"/>
      <c r="K11" s="189">
        <f>IFERROR(AVERAGE(E11:J11),"  ")</f>
        <v>8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92">
        <v>9</v>
      </c>
      <c r="F12" s="26"/>
      <c r="G12" s="92"/>
      <c r="H12" s="26"/>
      <c r="I12" s="92"/>
      <c r="J12" s="26"/>
      <c r="K12" s="189">
        <f t="shared" ref="K12:K75" si="0">IFERROR(AVERAGE(E12:J12),"  ")</f>
        <v>9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92"/>
      <c r="F13" s="26"/>
      <c r="G13" s="92"/>
      <c r="H13" s="26"/>
      <c r="I13" s="92"/>
      <c r="J13" s="2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92"/>
      <c r="F14" s="26"/>
      <c r="G14" s="92"/>
      <c r="H14" s="26"/>
      <c r="I14" s="92"/>
      <c r="J14" s="2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92"/>
      <c r="F15" s="26"/>
      <c r="G15" s="92"/>
      <c r="H15" s="26"/>
      <c r="I15" s="92"/>
      <c r="J15" s="2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92"/>
      <c r="F16" s="26"/>
      <c r="G16" s="92"/>
      <c r="H16" s="26"/>
      <c r="I16" s="92"/>
      <c r="J16" s="2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92"/>
      <c r="F17" s="26"/>
      <c r="G17" s="92"/>
      <c r="H17" s="26"/>
      <c r="I17" s="92"/>
      <c r="J17" s="2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92"/>
      <c r="F18" s="26"/>
      <c r="G18" s="92"/>
      <c r="H18" s="26"/>
      <c r="I18" s="92"/>
      <c r="J18" s="2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92"/>
      <c r="F19" s="26"/>
      <c r="G19" s="92"/>
      <c r="H19" s="26"/>
      <c r="I19" s="92"/>
      <c r="J19" s="2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92"/>
      <c r="F20" s="26"/>
      <c r="G20" s="92"/>
      <c r="H20" s="26"/>
      <c r="I20" s="92"/>
      <c r="J20" s="2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92"/>
      <c r="F21" s="26"/>
      <c r="G21" s="92"/>
      <c r="H21" s="26"/>
      <c r="I21" s="92"/>
      <c r="J21" s="2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92"/>
      <c r="F22" s="26"/>
      <c r="G22" s="92"/>
      <c r="H22" s="26"/>
      <c r="I22" s="92"/>
      <c r="J22" s="2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92"/>
      <c r="F23" s="26"/>
      <c r="G23" s="92"/>
      <c r="H23" s="26"/>
      <c r="I23" s="92"/>
      <c r="J23" s="26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92"/>
      <c r="F24" s="26"/>
      <c r="G24" s="92"/>
      <c r="H24" s="26"/>
      <c r="I24" s="92"/>
      <c r="J24" s="26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92"/>
      <c r="F25" s="26"/>
      <c r="G25" s="92"/>
      <c r="H25" s="26"/>
      <c r="I25" s="92"/>
      <c r="J25" s="2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92"/>
      <c r="F26" s="26"/>
      <c r="G26" s="92"/>
      <c r="H26" s="26"/>
      <c r="I26" s="92"/>
      <c r="J26" s="2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92"/>
      <c r="F27" s="26"/>
      <c r="G27" s="92"/>
      <c r="H27" s="26"/>
      <c r="I27" s="92"/>
      <c r="J27" s="2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92"/>
      <c r="F28" s="26"/>
      <c r="G28" s="92"/>
      <c r="H28" s="26"/>
      <c r="I28" s="92"/>
      <c r="J28" s="2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92"/>
      <c r="F29" s="26"/>
      <c r="G29" s="92"/>
      <c r="H29" s="26"/>
      <c r="I29" s="92"/>
      <c r="J29" s="2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92"/>
      <c r="F30" s="26"/>
      <c r="G30" s="92"/>
      <c r="H30" s="26"/>
      <c r="I30" s="92"/>
      <c r="J30" s="2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92"/>
      <c r="F31" s="26"/>
      <c r="G31" s="92"/>
      <c r="H31" s="26"/>
      <c r="I31" s="92"/>
      <c r="J31" s="2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92"/>
      <c r="F32" s="26"/>
      <c r="G32" s="92"/>
      <c r="H32" s="26"/>
      <c r="I32" s="92"/>
      <c r="J32" s="2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92"/>
      <c r="F33" s="26"/>
      <c r="G33" s="92"/>
      <c r="H33" s="26"/>
      <c r="I33" s="92"/>
      <c r="J33" s="2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92"/>
      <c r="F34" s="26"/>
      <c r="G34" s="92"/>
      <c r="H34" s="26"/>
      <c r="I34" s="92"/>
      <c r="J34" s="2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92"/>
      <c r="F35" s="26"/>
      <c r="G35" s="92"/>
      <c r="H35" s="26"/>
      <c r="I35" s="92"/>
      <c r="J35" s="2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92"/>
      <c r="F36" s="26"/>
      <c r="G36" s="92"/>
      <c r="H36" s="26"/>
      <c r="I36" s="92"/>
      <c r="J36" s="2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92"/>
      <c r="F37" s="26"/>
      <c r="G37" s="92"/>
      <c r="H37" s="26"/>
      <c r="I37" s="92"/>
      <c r="J37" s="2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92"/>
      <c r="F38" s="26"/>
      <c r="G38" s="92"/>
      <c r="H38" s="26"/>
      <c r="I38" s="92"/>
      <c r="J38" s="2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92"/>
      <c r="F39" s="26"/>
      <c r="G39" s="92"/>
      <c r="H39" s="26"/>
      <c r="I39" s="92"/>
      <c r="J39" s="2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92"/>
      <c r="F40" s="26"/>
      <c r="G40" s="92"/>
      <c r="H40" s="26"/>
      <c r="I40" s="92"/>
      <c r="J40" s="26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92"/>
      <c r="F41" s="26"/>
      <c r="G41" s="92"/>
      <c r="H41" s="26"/>
      <c r="I41" s="92"/>
      <c r="J41" s="26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92"/>
      <c r="F42" s="26"/>
      <c r="G42" s="92"/>
      <c r="H42" s="26"/>
      <c r="I42" s="92"/>
      <c r="J42" s="2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92"/>
      <c r="F43" s="26"/>
      <c r="G43" s="92"/>
      <c r="H43" s="26"/>
      <c r="I43" s="92"/>
      <c r="J43" s="2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92"/>
      <c r="F44" s="26"/>
      <c r="G44" s="92"/>
      <c r="H44" s="26"/>
      <c r="I44" s="92"/>
      <c r="J44" s="2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92"/>
      <c r="F45" s="26"/>
      <c r="G45" s="92"/>
      <c r="H45" s="26"/>
      <c r="I45" s="92"/>
      <c r="J45" s="2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92"/>
      <c r="F46" s="26"/>
      <c r="G46" s="92"/>
      <c r="H46" s="26"/>
      <c r="I46" s="92"/>
      <c r="J46" s="2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92"/>
      <c r="F47" s="26"/>
      <c r="G47" s="92"/>
      <c r="H47" s="26"/>
      <c r="I47" s="92"/>
      <c r="J47" s="2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92"/>
      <c r="F48" s="26"/>
      <c r="G48" s="92"/>
      <c r="H48" s="26"/>
      <c r="I48" s="92"/>
      <c r="J48" s="2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92"/>
      <c r="F49" s="26"/>
      <c r="G49" s="92"/>
      <c r="H49" s="26"/>
      <c r="I49" s="92"/>
      <c r="J49" s="2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92"/>
      <c r="F50" s="26"/>
      <c r="G50" s="92"/>
      <c r="H50" s="26"/>
      <c r="I50" s="92"/>
      <c r="J50" s="26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92"/>
      <c r="F51" s="26"/>
      <c r="G51" s="92"/>
      <c r="H51" s="26"/>
      <c r="I51" s="92"/>
      <c r="J51" s="26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92"/>
      <c r="F52" s="26"/>
      <c r="G52" s="92"/>
      <c r="H52" s="26"/>
      <c r="I52" s="92"/>
      <c r="J52" s="26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92"/>
      <c r="F53" s="26"/>
      <c r="G53" s="92"/>
      <c r="H53" s="26"/>
      <c r="I53" s="92"/>
      <c r="J53" s="26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92"/>
      <c r="F54" s="26"/>
      <c r="G54" s="92"/>
      <c r="H54" s="26"/>
      <c r="I54" s="92"/>
      <c r="J54" s="26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92"/>
      <c r="F55" s="26"/>
      <c r="G55" s="92"/>
      <c r="H55" s="26"/>
      <c r="I55" s="92"/>
      <c r="J55" s="26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92"/>
      <c r="F56" s="26"/>
      <c r="G56" s="92"/>
      <c r="H56" s="26"/>
      <c r="I56" s="92"/>
      <c r="J56" s="26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92"/>
      <c r="F57" s="26"/>
      <c r="G57" s="92"/>
      <c r="H57" s="26"/>
      <c r="I57" s="92"/>
      <c r="J57" s="2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92"/>
      <c r="F58" s="26"/>
      <c r="G58" s="92"/>
      <c r="H58" s="26"/>
      <c r="I58" s="92"/>
      <c r="J58" s="2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92"/>
      <c r="F59" s="26"/>
      <c r="G59" s="92"/>
      <c r="H59" s="26"/>
      <c r="I59" s="92"/>
      <c r="J59" s="2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92"/>
      <c r="F60" s="26"/>
      <c r="G60" s="92"/>
      <c r="H60" s="26"/>
      <c r="I60" s="92"/>
      <c r="J60" s="2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92"/>
      <c r="F61" s="26"/>
      <c r="G61" s="92"/>
      <c r="H61" s="26"/>
      <c r="I61" s="92"/>
      <c r="J61" s="2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92"/>
      <c r="F62" s="26"/>
      <c r="G62" s="92"/>
      <c r="H62" s="26"/>
      <c r="I62" s="92"/>
      <c r="J62" s="2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92"/>
      <c r="F63" s="26"/>
      <c r="G63" s="92"/>
      <c r="H63" s="26"/>
      <c r="I63" s="92"/>
      <c r="J63" s="2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92"/>
      <c r="F64" s="26"/>
      <c r="G64" s="92"/>
      <c r="H64" s="26"/>
      <c r="I64" s="92"/>
      <c r="J64" s="2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92"/>
      <c r="F65" s="26"/>
      <c r="G65" s="92"/>
      <c r="H65" s="26"/>
      <c r="I65" s="92"/>
      <c r="J65" s="2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92"/>
      <c r="F66" s="26"/>
      <c r="G66" s="92"/>
      <c r="H66" s="26"/>
      <c r="I66" s="92"/>
      <c r="J66" s="2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92"/>
      <c r="F67" s="26"/>
      <c r="G67" s="92"/>
      <c r="H67" s="26"/>
      <c r="I67" s="92"/>
      <c r="J67" s="2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92"/>
      <c r="F68" s="26"/>
      <c r="G68" s="92"/>
      <c r="H68" s="26"/>
      <c r="I68" s="92"/>
      <c r="J68" s="2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92"/>
      <c r="F69" s="26"/>
      <c r="G69" s="92"/>
      <c r="H69" s="26"/>
      <c r="I69" s="92"/>
      <c r="J69" s="2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92"/>
      <c r="F70" s="26"/>
      <c r="G70" s="92"/>
      <c r="H70" s="26"/>
      <c r="I70" s="92"/>
      <c r="J70" s="26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92"/>
      <c r="F71" s="26"/>
      <c r="G71" s="92"/>
      <c r="H71" s="26"/>
      <c r="I71" s="92"/>
      <c r="J71" s="26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92"/>
      <c r="F72" s="26"/>
      <c r="G72" s="92"/>
      <c r="H72" s="26"/>
      <c r="I72" s="92"/>
      <c r="J72" s="26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92"/>
      <c r="F73" s="26"/>
      <c r="G73" s="92"/>
      <c r="H73" s="26"/>
      <c r="I73" s="92"/>
      <c r="J73" s="26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92"/>
      <c r="F74" s="26"/>
      <c r="G74" s="92"/>
      <c r="H74" s="26"/>
      <c r="I74" s="92"/>
      <c r="J74" s="26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92"/>
      <c r="F75" s="26"/>
      <c r="G75" s="92"/>
      <c r="H75" s="26"/>
      <c r="I75" s="92"/>
      <c r="J75" s="26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92"/>
      <c r="F76" s="26"/>
      <c r="G76" s="92"/>
      <c r="H76" s="26"/>
      <c r="I76" s="92"/>
      <c r="J76" s="26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92"/>
      <c r="F77" s="26"/>
      <c r="G77" s="92"/>
      <c r="H77" s="26"/>
      <c r="I77" s="92"/>
      <c r="J77" s="26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92"/>
      <c r="F78" s="26"/>
      <c r="G78" s="92"/>
      <c r="H78" s="26"/>
      <c r="I78" s="92"/>
      <c r="J78" s="26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92"/>
      <c r="F79" s="26"/>
      <c r="G79" s="92"/>
      <c r="H79" s="26"/>
      <c r="I79" s="92"/>
      <c r="J79" s="26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92"/>
      <c r="F80" s="26"/>
      <c r="G80" s="92"/>
      <c r="H80" s="26"/>
      <c r="I80" s="92"/>
      <c r="J80" s="26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92"/>
      <c r="F81" s="26"/>
      <c r="G81" s="92"/>
      <c r="H81" s="26"/>
      <c r="I81" s="92"/>
      <c r="J81" s="26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92"/>
      <c r="F82" s="26"/>
      <c r="G82" s="92"/>
      <c r="H82" s="26"/>
      <c r="I82" s="92"/>
      <c r="J82" s="26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92"/>
      <c r="F83" s="26"/>
      <c r="G83" s="92"/>
      <c r="H83" s="26"/>
      <c r="I83" s="92"/>
      <c r="J83" s="2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92"/>
      <c r="F84" s="26"/>
      <c r="G84" s="92"/>
      <c r="H84" s="26"/>
      <c r="I84" s="92"/>
      <c r="J84" s="2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92"/>
      <c r="F85" s="26"/>
      <c r="G85" s="92"/>
      <c r="H85" s="26"/>
      <c r="I85" s="92"/>
      <c r="J85" s="2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92"/>
      <c r="F86" s="26"/>
      <c r="G86" s="92"/>
      <c r="H86" s="26"/>
      <c r="I86" s="92"/>
      <c r="J86" s="2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92"/>
      <c r="F87" s="26"/>
      <c r="G87" s="92"/>
      <c r="H87" s="26"/>
      <c r="I87" s="92"/>
      <c r="J87" s="2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92"/>
      <c r="F88" s="26"/>
      <c r="G88" s="92"/>
      <c r="H88" s="26"/>
      <c r="I88" s="92"/>
      <c r="J88" s="2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92"/>
      <c r="F89" s="26"/>
      <c r="G89" s="92"/>
      <c r="H89" s="26"/>
      <c r="I89" s="92"/>
      <c r="J89" s="2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92"/>
      <c r="F90" s="26"/>
      <c r="G90" s="92"/>
      <c r="H90" s="26"/>
      <c r="I90" s="92"/>
      <c r="J90" s="2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92"/>
      <c r="F91" s="26"/>
      <c r="G91" s="92"/>
      <c r="H91" s="26"/>
      <c r="I91" s="92"/>
      <c r="J91" s="2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92"/>
      <c r="F92" s="26"/>
      <c r="G92" s="92"/>
      <c r="H92" s="26"/>
      <c r="I92" s="92"/>
      <c r="J92" s="2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92"/>
      <c r="F93" s="26"/>
      <c r="G93" s="92"/>
      <c r="H93" s="26"/>
      <c r="I93" s="92"/>
      <c r="J93" s="2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92"/>
      <c r="F94" s="26"/>
      <c r="G94" s="92"/>
      <c r="H94" s="26"/>
      <c r="I94" s="92"/>
      <c r="J94" s="2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92"/>
      <c r="F95" s="26"/>
      <c r="G95" s="92"/>
      <c r="H95" s="26"/>
      <c r="I95" s="92"/>
      <c r="J95" s="2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92"/>
      <c r="F96" s="26"/>
      <c r="G96" s="92"/>
      <c r="H96" s="26"/>
      <c r="I96" s="92"/>
      <c r="J96" s="2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92"/>
      <c r="F97" s="26"/>
      <c r="G97" s="92"/>
      <c r="H97" s="26"/>
      <c r="I97" s="92"/>
      <c r="J97" s="2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Yefl5rvV8VwnZ2z7KcoYLUpp5w9QaGB2rHQ5i3rs7UKjPx14lcbjVHgBHUNREoBElXpbmADbMdeAxJaqJMabzA==" saltValue="vFesUPZ1cvq7O2vJIWYmaQ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28575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4" name="Group Box 2">
              <controlPr defaultSize="0" autoFill="0" autoPict="0">
                <anchor moveWithCells="1">
                  <from>
                    <xdr:col>7</xdr:col>
                    <xdr:colOff>409575</xdr:colOff>
                    <xdr:row>1</xdr:row>
                    <xdr:rowOff>38100</xdr:rowOff>
                  </from>
                  <to>
                    <xdr:col>8</xdr:col>
                    <xdr:colOff>485775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RAPOR'!C19</f>
        <v>Nilai Mapel 3.  Prakarya dan Kewirausahaan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92">
        <v>9</v>
      </c>
      <c r="F11" s="26"/>
      <c r="G11" s="92"/>
      <c r="H11" s="26"/>
      <c r="I11" s="92"/>
      <c r="J11" s="26"/>
      <c r="K11" s="189">
        <f>IFERROR(AVERAGE(E11:J11),"  ")</f>
        <v>9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92">
        <v>8</v>
      </c>
      <c r="F12" s="26"/>
      <c r="G12" s="92"/>
      <c r="H12" s="26"/>
      <c r="I12" s="92"/>
      <c r="J12" s="26"/>
      <c r="K12" s="189">
        <f t="shared" ref="K12:K75" si="0">IFERROR(AVERAGE(E12:J12),"  ")</f>
        <v>8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92"/>
      <c r="F13" s="26"/>
      <c r="G13" s="92"/>
      <c r="H13" s="26"/>
      <c r="I13" s="92"/>
      <c r="J13" s="2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92"/>
      <c r="F14" s="26"/>
      <c r="G14" s="92"/>
      <c r="H14" s="26"/>
      <c r="I14" s="92"/>
      <c r="J14" s="2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92"/>
      <c r="F15" s="26"/>
      <c r="G15" s="92"/>
      <c r="H15" s="26"/>
      <c r="I15" s="92"/>
      <c r="J15" s="2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92"/>
      <c r="F16" s="26"/>
      <c r="G16" s="92"/>
      <c r="H16" s="26"/>
      <c r="I16" s="92"/>
      <c r="J16" s="2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92"/>
      <c r="F17" s="26"/>
      <c r="G17" s="92"/>
      <c r="H17" s="26"/>
      <c r="I17" s="92"/>
      <c r="J17" s="2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92"/>
      <c r="F18" s="26"/>
      <c r="G18" s="92"/>
      <c r="H18" s="26"/>
      <c r="I18" s="92"/>
      <c r="J18" s="2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92"/>
      <c r="F19" s="26"/>
      <c r="G19" s="92"/>
      <c r="H19" s="26"/>
      <c r="I19" s="92"/>
      <c r="J19" s="2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92"/>
      <c r="F20" s="26"/>
      <c r="G20" s="92"/>
      <c r="H20" s="26"/>
      <c r="I20" s="92"/>
      <c r="J20" s="2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92"/>
      <c r="F21" s="26"/>
      <c r="G21" s="92"/>
      <c r="H21" s="26"/>
      <c r="I21" s="92"/>
      <c r="J21" s="2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92"/>
      <c r="F22" s="26"/>
      <c r="G22" s="92"/>
      <c r="H22" s="26"/>
      <c r="I22" s="92"/>
      <c r="J22" s="2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92"/>
      <c r="F23" s="26"/>
      <c r="G23" s="92"/>
      <c r="H23" s="26"/>
      <c r="I23" s="92"/>
      <c r="J23" s="26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92"/>
      <c r="F24" s="26"/>
      <c r="G24" s="92"/>
      <c r="H24" s="26"/>
      <c r="I24" s="92"/>
      <c r="J24" s="26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92"/>
      <c r="F25" s="26"/>
      <c r="G25" s="92"/>
      <c r="H25" s="26"/>
      <c r="I25" s="92"/>
      <c r="J25" s="2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92"/>
      <c r="F26" s="26"/>
      <c r="G26" s="92"/>
      <c r="H26" s="26"/>
      <c r="I26" s="92"/>
      <c r="J26" s="2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92"/>
      <c r="F27" s="26"/>
      <c r="G27" s="92"/>
      <c r="H27" s="26"/>
      <c r="I27" s="92"/>
      <c r="J27" s="2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92"/>
      <c r="F28" s="26"/>
      <c r="G28" s="92"/>
      <c r="H28" s="26"/>
      <c r="I28" s="92"/>
      <c r="J28" s="2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92"/>
      <c r="F29" s="26"/>
      <c r="G29" s="92"/>
      <c r="H29" s="26"/>
      <c r="I29" s="92"/>
      <c r="J29" s="2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92"/>
      <c r="F30" s="26"/>
      <c r="G30" s="92"/>
      <c r="H30" s="26"/>
      <c r="I30" s="92"/>
      <c r="J30" s="2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92"/>
      <c r="F31" s="26"/>
      <c r="G31" s="92"/>
      <c r="H31" s="26"/>
      <c r="I31" s="92"/>
      <c r="J31" s="2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92"/>
      <c r="F32" s="26"/>
      <c r="G32" s="92"/>
      <c r="H32" s="26"/>
      <c r="I32" s="92"/>
      <c r="J32" s="2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92"/>
      <c r="F33" s="26"/>
      <c r="G33" s="92"/>
      <c r="H33" s="26"/>
      <c r="I33" s="92"/>
      <c r="J33" s="2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92"/>
      <c r="F34" s="26"/>
      <c r="G34" s="92"/>
      <c r="H34" s="26"/>
      <c r="I34" s="92"/>
      <c r="J34" s="2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92"/>
      <c r="F35" s="26"/>
      <c r="G35" s="92"/>
      <c r="H35" s="26"/>
      <c r="I35" s="92"/>
      <c r="J35" s="2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92"/>
      <c r="F36" s="26"/>
      <c r="G36" s="92"/>
      <c r="H36" s="26"/>
      <c r="I36" s="92"/>
      <c r="J36" s="2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92"/>
      <c r="F37" s="26"/>
      <c r="G37" s="92"/>
      <c r="H37" s="26"/>
      <c r="I37" s="92"/>
      <c r="J37" s="2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92"/>
      <c r="F38" s="26"/>
      <c r="G38" s="92"/>
      <c r="H38" s="26"/>
      <c r="I38" s="92"/>
      <c r="J38" s="2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92"/>
      <c r="F39" s="26"/>
      <c r="G39" s="92"/>
      <c r="H39" s="26"/>
      <c r="I39" s="92"/>
      <c r="J39" s="2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92"/>
      <c r="F40" s="26"/>
      <c r="G40" s="92"/>
      <c r="H40" s="26"/>
      <c r="I40" s="92"/>
      <c r="J40" s="26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92"/>
      <c r="F41" s="26"/>
      <c r="G41" s="92"/>
      <c r="H41" s="26"/>
      <c r="I41" s="92"/>
      <c r="J41" s="26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92"/>
      <c r="F42" s="26"/>
      <c r="G42" s="92"/>
      <c r="H42" s="26"/>
      <c r="I42" s="92"/>
      <c r="J42" s="2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92"/>
      <c r="F43" s="26"/>
      <c r="G43" s="92"/>
      <c r="H43" s="26"/>
      <c r="I43" s="92"/>
      <c r="J43" s="2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92"/>
      <c r="F44" s="26"/>
      <c r="G44" s="92"/>
      <c r="H44" s="26"/>
      <c r="I44" s="92"/>
      <c r="J44" s="2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92"/>
      <c r="F45" s="26"/>
      <c r="G45" s="92"/>
      <c r="H45" s="26"/>
      <c r="I45" s="92"/>
      <c r="J45" s="2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92"/>
      <c r="F46" s="26"/>
      <c r="G46" s="92"/>
      <c r="H46" s="26"/>
      <c r="I46" s="92"/>
      <c r="J46" s="2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92"/>
      <c r="F47" s="26"/>
      <c r="G47" s="92"/>
      <c r="H47" s="26"/>
      <c r="I47" s="92"/>
      <c r="J47" s="2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92"/>
      <c r="F48" s="26"/>
      <c r="G48" s="92"/>
      <c r="H48" s="26"/>
      <c r="I48" s="92"/>
      <c r="J48" s="2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92"/>
      <c r="F49" s="26"/>
      <c r="G49" s="92"/>
      <c r="H49" s="26"/>
      <c r="I49" s="92"/>
      <c r="J49" s="2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92"/>
      <c r="F50" s="26"/>
      <c r="G50" s="92"/>
      <c r="H50" s="26"/>
      <c r="I50" s="92"/>
      <c r="J50" s="26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92"/>
      <c r="F51" s="26"/>
      <c r="G51" s="92"/>
      <c r="H51" s="26"/>
      <c r="I51" s="92"/>
      <c r="J51" s="26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92"/>
      <c r="F52" s="26"/>
      <c r="G52" s="92"/>
      <c r="H52" s="26"/>
      <c r="I52" s="92"/>
      <c r="J52" s="26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92"/>
      <c r="F53" s="26"/>
      <c r="G53" s="92"/>
      <c r="H53" s="26"/>
      <c r="I53" s="92"/>
      <c r="J53" s="26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92"/>
      <c r="F54" s="26"/>
      <c r="G54" s="92"/>
      <c r="H54" s="26"/>
      <c r="I54" s="92"/>
      <c r="J54" s="26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92"/>
      <c r="F55" s="26"/>
      <c r="G55" s="92"/>
      <c r="H55" s="26"/>
      <c r="I55" s="92"/>
      <c r="J55" s="26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92"/>
      <c r="F56" s="26"/>
      <c r="G56" s="92"/>
      <c r="H56" s="26"/>
      <c r="I56" s="92"/>
      <c r="J56" s="26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92"/>
      <c r="F57" s="26"/>
      <c r="G57" s="92"/>
      <c r="H57" s="26"/>
      <c r="I57" s="92"/>
      <c r="J57" s="2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92"/>
      <c r="F58" s="26"/>
      <c r="G58" s="92"/>
      <c r="H58" s="26"/>
      <c r="I58" s="92"/>
      <c r="J58" s="2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92"/>
      <c r="F59" s="26"/>
      <c r="G59" s="92"/>
      <c r="H59" s="26"/>
      <c r="I59" s="92"/>
      <c r="J59" s="2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92"/>
      <c r="F60" s="26"/>
      <c r="G60" s="92"/>
      <c r="H60" s="26"/>
      <c r="I60" s="92"/>
      <c r="J60" s="2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92"/>
      <c r="F61" s="26"/>
      <c r="G61" s="92"/>
      <c r="H61" s="26"/>
      <c r="I61" s="92"/>
      <c r="J61" s="2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92"/>
      <c r="F62" s="26"/>
      <c r="G62" s="92"/>
      <c r="H62" s="26"/>
      <c r="I62" s="92"/>
      <c r="J62" s="2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92"/>
      <c r="F63" s="26"/>
      <c r="G63" s="92"/>
      <c r="H63" s="26"/>
      <c r="I63" s="92"/>
      <c r="J63" s="2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92"/>
      <c r="F64" s="26"/>
      <c r="G64" s="92"/>
      <c r="H64" s="26"/>
      <c r="I64" s="92"/>
      <c r="J64" s="2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92"/>
      <c r="F65" s="26"/>
      <c r="G65" s="92"/>
      <c r="H65" s="26"/>
      <c r="I65" s="92"/>
      <c r="J65" s="2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92"/>
      <c r="F66" s="26"/>
      <c r="G66" s="92"/>
      <c r="H66" s="26"/>
      <c r="I66" s="92"/>
      <c r="J66" s="2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92"/>
      <c r="F67" s="26"/>
      <c r="G67" s="92"/>
      <c r="H67" s="26"/>
      <c r="I67" s="92"/>
      <c r="J67" s="2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92"/>
      <c r="F68" s="26"/>
      <c r="G68" s="92"/>
      <c r="H68" s="26"/>
      <c r="I68" s="92"/>
      <c r="J68" s="2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92"/>
      <c r="F69" s="26"/>
      <c r="G69" s="92"/>
      <c r="H69" s="26"/>
      <c r="I69" s="92"/>
      <c r="J69" s="2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92"/>
      <c r="F70" s="26"/>
      <c r="G70" s="92"/>
      <c r="H70" s="26"/>
      <c r="I70" s="92"/>
      <c r="J70" s="26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92"/>
      <c r="F71" s="26"/>
      <c r="G71" s="92"/>
      <c r="H71" s="26"/>
      <c r="I71" s="92"/>
      <c r="J71" s="26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92"/>
      <c r="F72" s="26"/>
      <c r="G72" s="92"/>
      <c r="H72" s="26"/>
      <c r="I72" s="92"/>
      <c r="J72" s="26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92"/>
      <c r="F73" s="26"/>
      <c r="G73" s="92"/>
      <c r="H73" s="26"/>
      <c r="I73" s="92"/>
      <c r="J73" s="26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92"/>
      <c r="F74" s="26"/>
      <c r="G74" s="92"/>
      <c r="H74" s="26"/>
      <c r="I74" s="92"/>
      <c r="J74" s="26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92"/>
      <c r="F75" s="26"/>
      <c r="G75" s="92"/>
      <c r="H75" s="26"/>
      <c r="I75" s="92"/>
      <c r="J75" s="26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92"/>
      <c r="F76" s="26"/>
      <c r="G76" s="92"/>
      <c r="H76" s="26"/>
      <c r="I76" s="92"/>
      <c r="J76" s="26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92"/>
      <c r="F77" s="26"/>
      <c r="G77" s="92"/>
      <c r="H77" s="26"/>
      <c r="I77" s="92"/>
      <c r="J77" s="26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92"/>
      <c r="F78" s="26"/>
      <c r="G78" s="92"/>
      <c r="H78" s="26"/>
      <c r="I78" s="92"/>
      <c r="J78" s="26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92"/>
      <c r="F79" s="26"/>
      <c r="G79" s="92"/>
      <c r="H79" s="26"/>
      <c r="I79" s="92"/>
      <c r="J79" s="26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92"/>
      <c r="F80" s="26"/>
      <c r="G80" s="92"/>
      <c r="H80" s="26"/>
      <c r="I80" s="92"/>
      <c r="J80" s="26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92"/>
      <c r="F81" s="26"/>
      <c r="G81" s="92"/>
      <c r="H81" s="26"/>
      <c r="I81" s="92"/>
      <c r="J81" s="26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92"/>
      <c r="F82" s="26"/>
      <c r="G82" s="92"/>
      <c r="H82" s="26"/>
      <c r="I82" s="92"/>
      <c r="J82" s="26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92"/>
      <c r="F83" s="26"/>
      <c r="G83" s="92"/>
      <c r="H83" s="26"/>
      <c r="I83" s="92"/>
      <c r="J83" s="2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92"/>
      <c r="F84" s="26"/>
      <c r="G84" s="92"/>
      <c r="H84" s="26"/>
      <c r="I84" s="92"/>
      <c r="J84" s="2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92"/>
      <c r="F85" s="26"/>
      <c r="G85" s="92"/>
      <c r="H85" s="26"/>
      <c r="I85" s="92"/>
      <c r="J85" s="2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92"/>
      <c r="F86" s="26"/>
      <c r="G86" s="92"/>
      <c r="H86" s="26"/>
      <c r="I86" s="92"/>
      <c r="J86" s="2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92"/>
      <c r="F87" s="26"/>
      <c r="G87" s="92"/>
      <c r="H87" s="26"/>
      <c r="I87" s="92"/>
      <c r="J87" s="2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92"/>
      <c r="F88" s="26"/>
      <c r="G88" s="92"/>
      <c r="H88" s="26"/>
      <c r="I88" s="92"/>
      <c r="J88" s="2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92"/>
      <c r="F89" s="26"/>
      <c r="G89" s="92"/>
      <c r="H89" s="26"/>
      <c r="I89" s="92"/>
      <c r="J89" s="2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92"/>
      <c r="F90" s="26"/>
      <c r="G90" s="92"/>
      <c r="H90" s="26"/>
      <c r="I90" s="92"/>
      <c r="J90" s="2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92"/>
      <c r="F91" s="26"/>
      <c r="G91" s="92"/>
      <c r="H91" s="26"/>
      <c r="I91" s="92"/>
      <c r="J91" s="2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92"/>
      <c r="F92" s="26"/>
      <c r="G92" s="92"/>
      <c r="H92" s="26"/>
      <c r="I92" s="92"/>
      <c r="J92" s="2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92"/>
      <c r="F93" s="26"/>
      <c r="G93" s="92"/>
      <c r="H93" s="26"/>
      <c r="I93" s="92"/>
      <c r="J93" s="2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92"/>
      <c r="F94" s="26"/>
      <c r="G94" s="92"/>
      <c r="H94" s="26"/>
      <c r="I94" s="92"/>
      <c r="J94" s="2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92"/>
      <c r="F95" s="26"/>
      <c r="G95" s="92"/>
      <c r="H95" s="26"/>
      <c r="I95" s="92"/>
      <c r="J95" s="2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92"/>
      <c r="F96" s="26"/>
      <c r="G96" s="92"/>
      <c r="H96" s="26"/>
      <c r="I96" s="92"/>
      <c r="J96" s="2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92"/>
      <c r="F97" s="26"/>
      <c r="G97" s="92"/>
      <c r="H97" s="26"/>
      <c r="I97" s="92"/>
      <c r="J97" s="2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fdS6nCGVUm6L6GuZDGdz+++XU7ZnvPMiaGM2S5gescq+8Boy0e4PoCIhSBn0/h78IrCoHKUFRttmC7xXacvQWg==" saltValue="5W/id/B7TlX8DyVaVAbaPg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4" name="Group Box 2">
              <controlPr defaultSize="0" autoFill="0" autoPict="0">
                <anchor moveWithCells="1">
                  <from>
                    <xdr:col>7</xdr:col>
                    <xdr:colOff>447675</xdr:colOff>
                    <xdr:row>1</xdr:row>
                    <xdr:rowOff>38100</xdr:rowOff>
                  </from>
                  <to>
                    <xdr:col>8</xdr:col>
                    <xdr:colOff>523875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3" sqref="E13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RAPOR'!C21</f>
        <v xml:space="preserve">Nilai Mapel 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92">
        <v>10</v>
      </c>
      <c r="F11" s="26"/>
      <c r="G11" s="92"/>
      <c r="H11" s="26"/>
      <c r="I11" s="92"/>
      <c r="J11" s="26"/>
      <c r="K11" s="189">
        <f>IFERROR(AVERAGE(E11:J11),"  ")</f>
        <v>10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92">
        <v>11</v>
      </c>
      <c r="F12" s="26"/>
      <c r="G12" s="92"/>
      <c r="H12" s="26"/>
      <c r="I12" s="92"/>
      <c r="J12" s="26"/>
      <c r="K12" s="189">
        <f t="shared" ref="K12:K75" si="0">IFERROR(AVERAGE(E12:J12),"  ")</f>
        <v>11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92"/>
      <c r="F13" s="26"/>
      <c r="G13" s="92"/>
      <c r="H13" s="26"/>
      <c r="I13" s="92"/>
      <c r="J13" s="2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92"/>
      <c r="F14" s="26"/>
      <c r="G14" s="92"/>
      <c r="H14" s="26"/>
      <c r="I14" s="92"/>
      <c r="J14" s="2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92"/>
      <c r="F15" s="26"/>
      <c r="G15" s="92"/>
      <c r="H15" s="26"/>
      <c r="I15" s="92"/>
      <c r="J15" s="2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92"/>
      <c r="F16" s="26"/>
      <c r="G16" s="92"/>
      <c r="H16" s="26"/>
      <c r="I16" s="92"/>
      <c r="J16" s="2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92"/>
      <c r="F17" s="26"/>
      <c r="G17" s="92"/>
      <c r="H17" s="26"/>
      <c r="I17" s="92"/>
      <c r="J17" s="2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92"/>
      <c r="F18" s="26"/>
      <c r="G18" s="92"/>
      <c r="H18" s="26"/>
      <c r="I18" s="92"/>
      <c r="J18" s="2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92"/>
      <c r="F19" s="26"/>
      <c r="G19" s="92"/>
      <c r="H19" s="26"/>
      <c r="I19" s="92"/>
      <c r="J19" s="2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92"/>
      <c r="F20" s="26"/>
      <c r="G20" s="92"/>
      <c r="H20" s="26"/>
      <c r="I20" s="92"/>
      <c r="J20" s="2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92"/>
      <c r="F21" s="26"/>
      <c r="G21" s="92"/>
      <c r="H21" s="26"/>
      <c r="I21" s="92"/>
      <c r="J21" s="2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92"/>
      <c r="F22" s="26"/>
      <c r="G22" s="92"/>
      <c r="H22" s="26"/>
      <c r="I22" s="92"/>
      <c r="J22" s="2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92"/>
      <c r="F23" s="26"/>
      <c r="G23" s="92"/>
      <c r="H23" s="26"/>
      <c r="I23" s="92"/>
      <c r="J23" s="26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92"/>
      <c r="F24" s="26"/>
      <c r="G24" s="92"/>
      <c r="H24" s="26"/>
      <c r="I24" s="92"/>
      <c r="J24" s="26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92"/>
      <c r="F25" s="26"/>
      <c r="G25" s="92"/>
      <c r="H25" s="26"/>
      <c r="I25" s="92"/>
      <c r="J25" s="2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92"/>
      <c r="F26" s="26"/>
      <c r="G26" s="92"/>
      <c r="H26" s="26"/>
      <c r="I26" s="92"/>
      <c r="J26" s="2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92"/>
      <c r="F27" s="26"/>
      <c r="G27" s="92"/>
      <c r="H27" s="26"/>
      <c r="I27" s="92"/>
      <c r="J27" s="2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92"/>
      <c r="F28" s="26"/>
      <c r="G28" s="92"/>
      <c r="H28" s="26"/>
      <c r="I28" s="92"/>
      <c r="J28" s="2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92"/>
      <c r="F29" s="26"/>
      <c r="G29" s="92"/>
      <c r="H29" s="26"/>
      <c r="I29" s="92"/>
      <c r="J29" s="2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92"/>
      <c r="F30" s="26"/>
      <c r="G30" s="92"/>
      <c r="H30" s="26"/>
      <c r="I30" s="92"/>
      <c r="J30" s="2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92"/>
      <c r="F31" s="26"/>
      <c r="G31" s="92"/>
      <c r="H31" s="26"/>
      <c r="I31" s="92"/>
      <c r="J31" s="2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92"/>
      <c r="F32" s="26"/>
      <c r="G32" s="92"/>
      <c r="H32" s="26"/>
      <c r="I32" s="92"/>
      <c r="J32" s="2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92"/>
      <c r="F33" s="26"/>
      <c r="G33" s="92"/>
      <c r="H33" s="26"/>
      <c r="I33" s="92"/>
      <c r="J33" s="2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92"/>
      <c r="F34" s="26"/>
      <c r="G34" s="92"/>
      <c r="H34" s="26"/>
      <c r="I34" s="92"/>
      <c r="J34" s="2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92"/>
      <c r="F35" s="26"/>
      <c r="G35" s="92"/>
      <c r="H35" s="26"/>
      <c r="I35" s="92"/>
      <c r="J35" s="2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92"/>
      <c r="F36" s="26"/>
      <c r="G36" s="92"/>
      <c r="H36" s="26"/>
      <c r="I36" s="92"/>
      <c r="J36" s="2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92"/>
      <c r="F37" s="26"/>
      <c r="G37" s="92"/>
      <c r="H37" s="26"/>
      <c r="I37" s="92"/>
      <c r="J37" s="2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92"/>
      <c r="F38" s="26"/>
      <c r="G38" s="92"/>
      <c r="H38" s="26"/>
      <c r="I38" s="92"/>
      <c r="J38" s="2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92"/>
      <c r="F39" s="26"/>
      <c r="G39" s="92"/>
      <c r="H39" s="26"/>
      <c r="I39" s="92"/>
      <c r="J39" s="2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92"/>
      <c r="F40" s="26"/>
      <c r="G40" s="92"/>
      <c r="H40" s="26"/>
      <c r="I40" s="92"/>
      <c r="J40" s="26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92"/>
      <c r="F41" s="26"/>
      <c r="G41" s="92"/>
      <c r="H41" s="26"/>
      <c r="I41" s="92"/>
      <c r="J41" s="26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92"/>
      <c r="F42" s="26"/>
      <c r="G42" s="92"/>
      <c r="H42" s="26"/>
      <c r="I42" s="92"/>
      <c r="J42" s="2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92"/>
      <c r="F43" s="26"/>
      <c r="G43" s="92"/>
      <c r="H43" s="26"/>
      <c r="I43" s="92"/>
      <c r="J43" s="2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92"/>
      <c r="F44" s="26"/>
      <c r="G44" s="92"/>
      <c r="H44" s="26"/>
      <c r="I44" s="92"/>
      <c r="J44" s="2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92"/>
      <c r="F45" s="26"/>
      <c r="G45" s="92"/>
      <c r="H45" s="26"/>
      <c r="I45" s="92"/>
      <c r="J45" s="2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92"/>
      <c r="F46" s="26"/>
      <c r="G46" s="92"/>
      <c r="H46" s="26"/>
      <c r="I46" s="92"/>
      <c r="J46" s="2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92"/>
      <c r="F47" s="26"/>
      <c r="G47" s="92"/>
      <c r="H47" s="26"/>
      <c r="I47" s="92"/>
      <c r="J47" s="2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92"/>
      <c r="F48" s="26"/>
      <c r="G48" s="92"/>
      <c r="H48" s="26"/>
      <c r="I48" s="92"/>
      <c r="J48" s="2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92"/>
      <c r="F49" s="26"/>
      <c r="G49" s="92"/>
      <c r="H49" s="26"/>
      <c r="I49" s="92"/>
      <c r="J49" s="2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92"/>
      <c r="F50" s="26"/>
      <c r="G50" s="92"/>
      <c r="H50" s="26"/>
      <c r="I50" s="92"/>
      <c r="J50" s="26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92"/>
      <c r="F51" s="26"/>
      <c r="G51" s="92"/>
      <c r="H51" s="26"/>
      <c r="I51" s="92"/>
      <c r="J51" s="26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92"/>
      <c r="F52" s="26"/>
      <c r="G52" s="92"/>
      <c r="H52" s="26"/>
      <c r="I52" s="92"/>
      <c r="J52" s="26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92"/>
      <c r="F53" s="26"/>
      <c r="G53" s="92"/>
      <c r="H53" s="26"/>
      <c r="I53" s="92"/>
      <c r="J53" s="26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92"/>
      <c r="F54" s="26"/>
      <c r="G54" s="92"/>
      <c r="H54" s="26"/>
      <c r="I54" s="92"/>
      <c r="J54" s="26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92"/>
      <c r="F55" s="26"/>
      <c r="G55" s="92"/>
      <c r="H55" s="26"/>
      <c r="I55" s="92"/>
      <c r="J55" s="26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92"/>
      <c r="F56" s="26"/>
      <c r="G56" s="92"/>
      <c r="H56" s="26"/>
      <c r="I56" s="92"/>
      <c r="J56" s="26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92"/>
      <c r="F57" s="26"/>
      <c r="G57" s="92"/>
      <c r="H57" s="26"/>
      <c r="I57" s="92"/>
      <c r="J57" s="2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92"/>
      <c r="F58" s="26"/>
      <c r="G58" s="92"/>
      <c r="H58" s="26"/>
      <c r="I58" s="92"/>
      <c r="J58" s="2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92"/>
      <c r="F59" s="26"/>
      <c r="G59" s="92"/>
      <c r="H59" s="26"/>
      <c r="I59" s="92"/>
      <c r="J59" s="2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92"/>
      <c r="F60" s="26"/>
      <c r="G60" s="92"/>
      <c r="H60" s="26"/>
      <c r="I60" s="92"/>
      <c r="J60" s="2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92"/>
      <c r="F61" s="26"/>
      <c r="G61" s="92"/>
      <c r="H61" s="26"/>
      <c r="I61" s="92"/>
      <c r="J61" s="2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92"/>
      <c r="F62" s="26"/>
      <c r="G62" s="92"/>
      <c r="H62" s="26"/>
      <c r="I62" s="92"/>
      <c r="J62" s="2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92"/>
      <c r="F63" s="26"/>
      <c r="G63" s="92"/>
      <c r="H63" s="26"/>
      <c r="I63" s="92"/>
      <c r="J63" s="2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92"/>
      <c r="F64" s="26"/>
      <c r="G64" s="92"/>
      <c r="H64" s="26"/>
      <c r="I64" s="92"/>
      <c r="J64" s="2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92"/>
      <c r="F65" s="26"/>
      <c r="G65" s="92"/>
      <c r="H65" s="26"/>
      <c r="I65" s="92"/>
      <c r="J65" s="2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92"/>
      <c r="F66" s="26"/>
      <c r="G66" s="92"/>
      <c r="H66" s="26"/>
      <c r="I66" s="92"/>
      <c r="J66" s="2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92"/>
      <c r="F67" s="26"/>
      <c r="G67" s="92"/>
      <c r="H67" s="26"/>
      <c r="I67" s="92"/>
      <c r="J67" s="2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92"/>
      <c r="F68" s="26"/>
      <c r="G68" s="92"/>
      <c r="H68" s="26"/>
      <c r="I68" s="92"/>
      <c r="J68" s="2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92"/>
      <c r="F69" s="26"/>
      <c r="G69" s="92"/>
      <c r="H69" s="26"/>
      <c r="I69" s="92"/>
      <c r="J69" s="2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92"/>
      <c r="F70" s="26"/>
      <c r="G70" s="92"/>
      <c r="H70" s="26"/>
      <c r="I70" s="92"/>
      <c r="J70" s="26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92"/>
      <c r="F71" s="26"/>
      <c r="G71" s="92"/>
      <c r="H71" s="26"/>
      <c r="I71" s="92"/>
      <c r="J71" s="26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92"/>
      <c r="F72" s="26"/>
      <c r="G72" s="92"/>
      <c r="H72" s="26"/>
      <c r="I72" s="92"/>
      <c r="J72" s="26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92"/>
      <c r="F73" s="26"/>
      <c r="G73" s="92"/>
      <c r="H73" s="26"/>
      <c r="I73" s="92"/>
      <c r="J73" s="26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92"/>
      <c r="F74" s="26"/>
      <c r="G74" s="92"/>
      <c r="H74" s="26"/>
      <c r="I74" s="92"/>
      <c r="J74" s="26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92"/>
      <c r="F75" s="26"/>
      <c r="G75" s="92"/>
      <c r="H75" s="26"/>
      <c r="I75" s="92"/>
      <c r="J75" s="26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92"/>
      <c r="F76" s="26"/>
      <c r="G76" s="92"/>
      <c r="H76" s="26"/>
      <c r="I76" s="92"/>
      <c r="J76" s="26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92"/>
      <c r="F77" s="26"/>
      <c r="G77" s="92"/>
      <c r="H77" s="26"/>
      <c r="I77" s="92"/>
      <c r="J77" s="26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92"/>
      <c r="F78" s="26"/>
      <c r="G78" s="92"/>
      <c r="H78" s="26"/>
      <c r="I78" s="92"/>
      <c r="J78" s="26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92"/>
      <c r="F79" s="26"/>
      <c r="G79" s="92"/>
      <c r="H79" s="26"/>
      <c r="I79" s="92"/>
      <c r="J79" s="26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92"/>
      <c r="F80" s="26"/>
      <c r="G80" s="92"/>
      <c r="H80" s="26"/>
      <c r="I80" s="92"/>
      <c r="J80" s="26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92"/>
      <c r="F81" s="26"/>
      <c r="G81" s="92"/>
      <c r="H81" s="26"/>
      <c r="I81" s="92"/>
      <c r="J81" s="26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92"/>
      <c r="F82" s="26"/>
      <c r="G82" s="92"/>
      <c r="H82" s="26"/>
      <c r="I82" s="92"/>
      <c r="J82" s="26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92"/>
      <c r="F83" s="26"/>
      <c r="G83" s="92"/>
      <c r="H83" s="26"/>
      <c r="I83" s="92"/>
      <c r="J83" s="2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92"/>
      <c r="F84" s="26"/>
      <c r="G84" s="92"/>
      <c r="H84" s="26"/>
      <c r="I84" s="92"/>
      <c r="J84" s="2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92"/>
      <c r="F85" s="26"/>
      <c r="G85" s="92"/>
      <c r="H85" s="26"/>
      <c r="I85" s="92"/>
      <c r="J85" s="2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92"/>
      <c r="F86" s="26"/>
      <c r="G86" s="92"/>
      <c r="H86" s="26"/>
      <c r="I86" s="92"/>
      <c r="J86" s="2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92"/>
      <c r="F87" s="26"/>
      <c r="G87" s="92"/>
      <c r="H87" s="26"/>
      <c r="I87" s="92"/>
      <c r="J87" s="2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92"/>
      <c r="F88" s="26"/>
      <c r="G88" s="92"/>
      <c r="H88" s="26"/>
      <c r="I88" s="92"/>
      <c r="J88" s="2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92"/>
      <c r="F89" s="26"/>
      <c r="G89" s="92"/>
      <c r="H89" s="26"/>
      <c r="I89" s="92"/>
      <c r="J89" s="2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92"/>
      <c r="F90" s="26"/>
      <c r="G90" s="92"/>
      <c r="H90" s="26"/>
      <c r="I90" s="92"/>
      <c r="J90" s="2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92"/>
      <c r="F91" s="26"/>
      <c r="G91" s="92"/>
      <c r="H91" s="26"/>
      <c r="I91" s="92"/>
      <c r="J91" s="2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92"/>
      <c r="F92" s="26"/>
      <c r="G92" s="92"/>
      <c r="H92" s="26"/>
      <c r="I92" s="92"/>
      <c r="J92" s="2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92"/>
      <c r="F93" s="26"/>
      <c r="G93" s="92"/>
      <c r="H93" s="26"/>
      <c r="I93" s="92"/>
      <c r="J93" s="2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92"/>
      <c r="F94" s="26"/>
      <c r="G94" s="92"/>
      <c r="H94" s="26"/>
      <c r="I94" s="92"/>
      <c r="J94" s="2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92"/>
      <c r="F95" s="26"/>
      <c r="G95" s="92"/>
      <c r="H95" s="26"/>
      <c r="I95" s="92"/>
      <c r="J95" s="2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92"/>
      <c r="F96" s="26"/>
      <c r="G96" s="92"/>
      <c r="H96" s="26"/>
      <c r="I96" s="92"/>
      <c r="J96" s="2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92"/>
      <c r="F97" s="26"/>
      <c r="G97" s="92"/>
      <c r="H97" s="26"/>
      <c r="I97" s="92"/>
      <c r="J97" s="2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177" t="s">
        <v>129</v>
      </c>
      <c r="I212" s="98"/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Yx4ZTE288hw3UZKzt8eISSCb9oXiiVsVsVuPtvC6ZUbFqUYmnJMJqr6Yaz6bCagAeXcFI49yW5Jb7J3KHAkvRg==" saltValue="6ODox+QDUokM9Gh4iDtXSg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4" name="Group Box 2">
              <controlPr defaultSize="0" autoFill="0" autoPict="0">
                <anchor moveWithCells="1">
                  <from>
                    <xdr:col>7</xdr:col>
                    <xdr:colOff>438150</xdr:colOff>
                    <xdr:row>1</xdr:row>
                    <xdr:rowOff>38100</xdr:rowOff>
                  </from>
                  <to>
                    <xdr:col>8</xdr:col>
                    <xdr:colOff>514350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RAPOR'!C22</f>
        <v xml:space="preserve">Nilai Mapel 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186">
        <v>11</v>
      </c>
      <c r="F11" s="249"/>
      <c r="G11" s="186"/>
      <c r="H11" s="186"/>
      <c r="I11" s="186"/>
      <c r="J11" s="186"/>
      <c r="K11" s="189">
        <f>IFERROR(AVERAGE(E11:J11),"  ")</f>
        <v>11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6">
        <v>7</v>
      </c>
      <c r="F12" s="228"/>
      <c r="G12" s="186"/>
      <c r="H12" s="186"/>
      <c r="I12" s="186"/>
      <c r="J12" s="186"/>
      <c r="K12" s="189">
        <f t="shared" ref="K12:K75" si="0">IFERROR(AVERAGE(E12:J12),"  ")</f>
        <v>7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6"/>
      <c r="F13" s="249"/>
      <c r="G13" s="186"/>
      <c r="H13" s="186"/>
      <c r="I13" s="186"/>
      <c r="J13" s="18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6"/>
      <c r="F14" s="228"/>
      <c r="G14" s="186"/>
      <c r="H14" s="186"/>
      <c r="I14" s="186"/>
      <c r="J14" s="18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6"/>
      <c r="F15" s="249"/>
      <c r="G15" s="186"/>
      <c r="H15" s="186"/>
      <c r="I15" s="186"/>
      <c r="J15" s="18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6"/>
      <c r="F16" s="228"/>
      <c r="G16" s="186"/>
      <c r="H16" s="186"/>
      <c r="I16" s="186"/>
      <c r="J16" s="18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6"/>
      <c r="F17" s="249"/>
      <c r="G17" s="186"/>
      <c r="H17" s="186"/>
      <c r="I17" s="186"/>
      <c r="J17" s="18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6"/>
      <c r="F18" s="249"/>
      <c r="G18" s="186"/>
      <c r="H18" s="186"/>
      <c r="I18" s="186"/>
      <c r="J18" s="18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6"/>
      <c r="F19" s="249"/>
      <c r="G19" s="186"/>
      <c r="H19" s="186"/>
      <c r="I19" s="186"/>
      <c r="J19" s="18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6"/>
      <c r="F20" s="249"/>
      <c r="G20" s="186"/>
      <c r="H20" s="186"/>
      <c r="I20" s="186"/>
      <c r="J20" s="18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6"/>
      <c r="F21" s="249"/>
      <c r="G21" s="186"/>
      <c r="H21" s="186"/>
      <c r="I21" s="186"/>
      <c r="J21" s="18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6"/>
      <c r="F22" s="249"/>
      <c r="G22" s="186"/>
      <c r="H22" s="186"/>
      <c r="I22" s="186"/>
      <c r="J22" s="18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6"/>
      <c r="F23" s="249"/>
      <c r="G23" s="186"/>
      <c r="H23" s="186"/>
      <c r="I23" s="186"/>
      <c r="J23" s="186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6"/>
      <c r="F24" s="249"/>
      <c r="G24" s="229"/>
      <c r="H24" s="186"/>
      <c r="I24" s="229"/>
      <c r="J24" s="229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6"/>
      <c r="F25" s="228"/>
      <c r="G25" s="186"/>
      <c r="H25" s="186"/>
      <c r="I25" s="186"/>
      <c r="J25" s="18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6"/>
      <c r="F26" s="228"/>
      <c r="G26" s="186"/>
      <c r="H26" s="186"/>
      <c r="I26" s="186"/>
      <c r="J26" s="18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6"/>
      <c r="F27" s="228"/>
      <c r="G27" s="186"/>
      <c r="H27" s="186"/>
      <c r="I27" s="186"/>
      <c r="J27" s="18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6"/>
      <c r="F28" s="228"/>
      <c r="G28" s="186"/>
      <c r="H28" s="186"/>
      <c r="I28" s="186"/>
      <c r="J28" s="18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6"/>
      <c r="F29" s="228"/>
      <c r="G29" s="186"/>
      <c r="H29" s="186"/>
      <c r="I29" s="186"/>
      <c r="J29" s="18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6"/>
      <c r="F30" s="228"/>
      <c r="G30" s="186"/>
      <c r="H30" s="186"/>
      <c r="I30" s="186"/>
      <c r="J30" s="18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6"/>
      <c r="F31" s="228"/>
      <c r="G31" s="186"/>
      <c r="H31" s="186"/>
      <c r="I31" s="186"/>
      <c r="J31" s="18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6"/>
      <c r="F32" s="228"/>
      <c r="G32" s="186"/>
      <c r="H32" s="186"/>
      <c r="I32" s="186"/>
      <c r="J32" s="18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6"/>
      <c r="F33" s="186"/>
      <c r="G33" s="186"/>
      <c r="H33" s="186"/>
      <c r="I33" s="186"/>
      <c r="J33" s="18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6"/>
      <c r="F34" s="249"/>
      <c r="G34" s="186"/>
      <c r="H34" s="186"/>
      <c r="I34" s="186"/>
      <c r="J34" s="18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6"/>
      <c r="F35" s="249"/>
      <c r="G35" s="186"/>
      <c r="H35" s="186"/>
      <c r="I35" s="186"/>
      <c r="J35" s="18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6"/>
      <c r="F36" s="249"/>
      <c r="G36" s="186"/>
      <c r="H36" s="186"/>
      <c r="I36" s="186"/>
      <c r="J36" s="18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6"/>
      <c r="F37" s="249"/>
      <c r="G37" s="186"/>
      <c r="H37" s="186"/>
      <c r="I37" s="186"/>
      <c r="J37" s="18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6"/>
      <c r="F38" s="249"/>
      <c r="G38" s="186"/>
      <c r="H38" s="186"/>
      <c r="I38" s="186"/>
      <c r="J38" s="18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6"/>
      <c r="F39" s="249"/>
      <c r="G39" s="186"/>
      <c r="H39" s="186"/>
      <c r="I39" s="186"/>
      <c r="J39" s="18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6"/>
      <c r="F40" s="249"/>
      <c r="G40" s="186"/>
      <c r="H40" s="186"/>
      <c r="I40" s="186"/>
      <c r="J40" s="186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6"/>
      <c r="F41" s="228"/>
      <c r="G41" s="229"/>
      <c r="H41" s="186"/>
      <c r="I41" s="229"/>
      <c r="J41" s="229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6"/>
      <c r="F42" s="228"/>
      <c r="G42" s="186"/>
      <c r="H42" s="186"/>
      <c r="I42" s="186"/>
      <c r="J42" s="18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6"/>
      <c r="F43" s="228"/>
      <c r="G43" s="186"/>
      <c r="H43" s="186"/>
      <c r="I43" s="186"/>
      <c r="J43" s="18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6"/>
      <c r="F44" s="228"/>
      <c r="G44" s="186"/>
      <c r="H44" s="186"/>
      <c r="I44" s="186"/>
      <c r="J44" s="18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6"/>
      <c r="F45" s="228"/>
      <c r="G45" s="186"/>
      <c r="H45" s="186"/>
      <c r="I45" s="186"/>
      <c r="J45" s="18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6"/>
      <c r="F46" s="228"/>
      <c r="G46" s="186"/>
      <c r="H46" s="186"/>
      <c r="I46" s="186"/>
      <c r="J46" s="18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6"/>
      <c r="F47" s="228"/>
      <c r="G47" s="186"/>
      <c r="H47" s="186"/>
      <c r="I47" s="186"/>
      <c r="J47" s="18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6"/>
      <c r="F48" s="228"/>
      <c r="G48" s="186"/>
      <c r="H48" s="186"/>
      <c r="I48" s="186"/>
      <c r="J48" s="18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6"/>
      <c r="F49" s="228"/>
      <c r="G49" s="186"/>
      <c r="H49" s="186"/>
      <c r="I49" s="186"/>
      <c r="J49" s="18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6"/>
      <c r="F50" s="249"/>
      <c r="G50" s="186"/>
      <c r="H50" s="186"/>
      <c r="I50" s="186"/>
      <c r="J50" s="186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250"/>
      <c r="F51" s="251"/>
      <c r="G51" s="252"/>
      <c r="H51" s="251"/>
      <c r="I51" s="252"/>
      <c r="J51" s="252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186"/>
      <c r="F52" s="234"/>
      <c r="G52" s="253"/>
      <c r="H52" s="234"/>
      <c r="I52" s="253"/>
      <c r="J52" s="254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186"/>
      <c r="F53" s="255"/>
      <c r="G53" s="233"/>
      <c r="H53" s="255"/>
      <c r="I53" s="233"/>
      <c r="J53" s="190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186"/>
      <c r="F54" s="234"/>
      <c r="G54" s="253"/>
      <c r="H54" s="234"/>
      <c r="I54" s="253"/>
      <c r="J54" s="254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186"/>
      <c r="F55" s="256"/>
      <c r="G55" s="233"/>
      <c r="H55" s="256"/>
      <c r="I55" s="233"/>
      <c r="J55" s="190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186"/>
      <c r="F56" s="256"/>
      <c r="G56" s="253"/>
      <c r="H56" s="256"/>
      <c r="I56" s="253"/>
      <c r="J56" s="254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186"/>
      <c r="F57" s="256"/>
      <c r="G57" s="233"/>
      <c r="H57" s="256"/>
      <c r="I57" s="233"/>
      <c r="J57" s="190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186"/>
      <c r="F58" s="256"/>
      <c r="G58" s="253"/>
      <c r="H58" s="256"/>
      <c r="I58" s="253"/>
      <c r="J58" s="254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186"/>
      <c r="F59" s="237"/>
      <c r="G59" s="233"/>
      <c r="H59" s="256"/>
      <c r="I59" s="235"/>
      <c r="J59" s="23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186"/>
      <c r="F60" s="237"/>
      <c r="G60" s="253"/>
      <c r="H60" s="256"/>
      <c r="I60" s="235"/>
      <c r="J60" s="23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5"/>
      <c r="F61" s="237"/>
      <c r="G61" s="235"/>
      <c r="H61" s="256"/>
      <c r="I61" s="235"/>
      <c r="J61" s="23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5"/>
      <c r="F62" s="237"/>
      <c r="G62" s="235"/>
      <c r="H62" s="237"/>
      <c r="I62" s="235"/>
      <c r="J62" s="23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8"/>
      <c r="F63" s="239"/>
      <c r="G63" s="238"/>
      <c r="H63" s="239"/>
      <c r="I63" s="238"/>
      <c r="J63" s="240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0"/>
      <c r="F64" s="231"/>
      <c r="G64" s="230"/>
      <c r="H64" s="231"/>
      <c r="I64" s="230"/>
      <c r="J64" s="231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0"/>
      <c r="F65" s="231"/>
      <c r="G65" s="230"/>
      <c r="H65" s="231"/>
      <c r="I65" s="230"/>
      <c r="J65" s="231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0"/>
      <c r="F66" s="231"/>
      <c r="G66" s="230"/>
      <c r="H66" s="231"/>
      <c r="I66" s="230"/>
      <c r="J66" s="231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0"/>
      <c r="F67" s="231"/>
      <c r="G67" s="230"/>
      <c r="H67" s="231"/>
      <c r="I67" s="230"/>
      <c r="J67" s="231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0"/>
      <c r="F68" s="231"/>
      <c r="G68" s="230"/>
      <c r="H68" s="231"/>
      <c r="I68" s="230"/>
      <c r="J68" s="231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0"/>
      <c r="F69" s="231"/>
      <c r="G69" s="230"/>
      <c r="H69" s="231"/>
      <c r="I69" s="230"/>
      <c r="J69" s="231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0"/>
      <c r="F70" s="231"/>
      <c r="G70" s="230"/>
      <c r="H70" s="231"/>
      <c r="I70" s="230"/>
      <c r="J70" s="231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0"/>
      <c r="F71" s="231"/>
      <c r="G71" s="230"/>
      <c r="H71" s="231"/>
      <c r="I71" s="230"/>
      <c r="J71" s="231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0"/>
      <c r="F72" s="231"/>
      <c r="G72" s="230"/>
      <c r="H72" s="231"/>
      <c r="I72" s="230"/>
      <c r="J72" s="231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0"/>
      <c r="F73" s="231"/>
      <c r="G73" s="230"/>
      <c r="H73" s="231"/>
      <c r="I73" s="230"/>
      <c r="J73" s="231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0"/>
      <c r="F74" s="231"/>
      <c r="G74" s="230"/>
      <c r="H74" s="231"/>
      <c r="I74" s="230"/>
      <c r="J74" s="231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0"/>
      <c r="F75" s="231"/>
      <c r="G75" s="230"/>
      <c r="H75" s="231"/>
      <c r="I75" s="230"/>
      <c r="J75" s="231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0"/>
      <c r="F76" s="231"/>
      <c r="G76" s="230"/>
      <c r="H76" s="231"/>
      <c r="I76" s="230"/>
      <c r="J76" s="231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0"/>
      <c r="F77" s="231"/>
      <c r="G77" s="230"/>
      <c r="H77" s="231"/>
      <c r="I77" s="230"/>
      <c r="J77" s="231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0"/>
      <c r="F78" s="231"/>
      <c r="G78" s="230"/>
      <c r="H78" s="231"/>
      <c r="I78" s="230"/>
      <c r="J78" s="231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0"/>
      <c r="F79" s="231"/>
      <c r="G79" s="230"/>
      <c r="H79" s="231"/>
      <c r="I79" s="230"/>
      <c r="J79" s="231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0"/>
      <c r="F80" s="231"/>
      <c r="G80" s="230"/>
      <c r="H80" s="231"/>
      <c r="I80" s="230"/>
      <c r="J80" s="231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0"/>
      <c r="F81" s="231"/>
      <c r="G81" s="230"/>
      <c r="H81" s="231"/>
      <c r="I81" s="230"/>
      <c r="J81" s="231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0"/>
      <c r="F82" s="231"/>
      <c r="G82" s="230"/>
      <c r="H82" s="231"/>
      <c r="I82" s="230"/>
      <c r="J82" s="231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230"/>
      <c r="F83" s="231"/>
      <c r="G83" s="230"/>
      <c r="H83" s="231"/>
      <c r="I83" s="230"/>
      <c r="J83" s="231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230"/>
      <c r="F84" s="231"/>
      <c r="G84" s="230"/>
      <c r="H84" s="231"/>
      <c r="I84" s="230"/>
      <c r="J84" s="231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230"/>
      <c r="F85" s="231"/>
      <c r="G85" s="230"/>
      <c r="H85" s="231"/>
      <c r="I85" s="230"/>
      <c r="J85" s="231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230"/>
      <c r="F86" s="231"/>
      <c r="G86" s="230"/>
      <c r="H86" s="231"/>
      <c r="I86" s="230"/>
      <c r="J86" s="231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230"/>
      <c r="F87" s="231"/>
      <c r="G87" s="230"/>
      <c r="H87" s="231"/>
      <c r="I87" s="230"/>
      <c r="J87" s="231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230"/>
      <c r="F88" s="231"/>
      <c r="G88" s="230"/>
      <c r="H88" s="231"/>
      <c r="I88" s="230"/>
      <c r="J88" s="231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230"/>
      <c r="F89" s="231"/>
      <c r="G89" s="230"/>
      <c r="H89" s="231"/>
      <c r="I89" s="230"/>
      <c r="J89" s="231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230"/>
      <c r="F90" s="231"/>
      <c r="G90" s="230"/>
      <c r="H90" s="231"/>
      <c r="I90" s="230"/>
      <c r="J90" s="231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230"/>
      <c r="F91" s="231"/>
      <c r="G91" s="230"/>
      <c r="H91" s="231"/>
      <c r="I91" s="230"/>
      <c r="J91" s="231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230"/>
      <c r="F92" s="231"/>
      <c r="G92" s="230"/>
      <c r="H92" s="231"/>
      <c r="I92" s="230"/>
      <c r="J92" s="231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230"/>
      <c r="F93" s="231"/>
      <c r="G93" s="230"/>
      <c r="H93" s="231"/>
      <c r="I93" s="230"/>
      <c r="J93" s="231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230"/>
      <c r="F94" s="231"/>
      <c r="G94" s="230"/>
      <c r="H94" s="231"/>
      <c r="I94" s="230"/>
      <c r="J94" s="231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230"/>
      <c r="F95" s="231"/>
      <c r="G95" s="230"/>
      <c r="H95" s="231"/>
      <c r="I95" s="230"/>
      <c r="J95" s="231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230"/>
      <c r="F96" s="231"/>
      <c r="G96" s="230"/>
      <c r="H96" s="231"/>
      <c r="I96" s="230"/>
      <c r="J96" s="231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230"/>
      <c r="F97" s="231"/>
      <c r="G97" s="230"/>
      <c r="H97" s="231"/>
      <c r="I97" s="230"/>
      <c r="J97" s="231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230"/>
      <c r="F98" s="231"/>
      <c r="G98" s="230"/>
      <c r="H98" s="231"/>
      <c r="I98" s="230"/>
      <c r="J98" s="231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230"/>
      <c r="F99" s="231"/>
      <c r="G99" s="230"/>
      <c r="H99" s="231"/>
      <c r="I99" s="230"/>
      <c r="J99" s="231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230"/>
      <c r="F100" s="231"/>
      <c r="G100" s="230"/>
      <c r="H100" s="231"/>
      <c r="I100" s="230"/>
      <c r="J100" s="231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230"/>
      <c r="F101" s="231"/>
      <c r="G101" s="230"/>
      <c r="H101" s="231"/>
      <c r="I101" s="230"/>
      <c r="J101" s="231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230"/>
      <c r="F102" s="231"/>
      <c r="G102" s="230"/>
      <c r="H102" s="231"/>
      <c r="I102" s="230"/>
      <c r="J102" s="231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230"/>
      <c r="F103" s="231"/>
      <c r="G103" s="230"/>
      <c r="H103" s="231"/>
      <c r="I103" s="230"/>
      <c r="J103" s="231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230"/>
      <c r="F104" s="231"/>
      <c r="G104" s="230"/>
      <c r="H104" s="231"/>
      <c r="I104" s="230"/>
      <c r="J104" s="231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230"/>
      <c r="F105" s="231"/>
      <c r="G105" s="230"/>
      <c r="H105" s="231"/>
      <c r="I105" s="230"/>
      <c r="J105" s="231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230"/>
      <c r="F106" s="231"/>
      <c r="G106" s="230"/>
      <c r="H106" s="231"/>
      <c r="I106" s="230"/>
      <c r="J106" s="231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230"/>
      <c r="F107" s="231"/>
      <c r="G107" s="230"/>
      <c r="H107" s="231"/>
      <c r="I107" s="230"/>
      <c r="J107" s="231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230"/>
      <c r="F108" s="231"/>
      <c r="G108" s="230"/>
      <c r="H108" s="231"/>
      <c r="I108" s="230"/>
      <c r="J108" s="231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230"/>
      <c r="F109" s="231"/>
      <c r="G109" s="230"/>
      <c r="H109" s="231"/>
      <c r="I109" s="230"/>
      <c r="J109" s="231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230"/>
      <c r="F110" s="231"/>
      <c r="G110" s="230"/>
      <c r="H110" s="231"/>
      <c r="I110" s="230"/>
      <c r="J110" s="231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230"/>
      <c r="F111" s="231"/>
      <c r="G111" s="230"/>
      <c r="H111" s="231"/>
      <c r="I111" s="230"/>
      <c r="J111" s="231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230"/>
      <c r="F112" s="231"/>
      <c r="G112" s="230"/>
      <c r="H112" s="231"/>
      <c r="I112" s="230"/>
      <c r="J112" s="231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230"/>
      <c r="F113" s="231"/>
      <c r="G113" s="230"/>
      <c r="H113" s="231"/>
      <c r="I113" s="230"/>
      <c r="J113" s="231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230"/>
      <c r="F114" s="231"/>
      <c r="G114" s="230"/>
      <c r="H114" s="231"/>
      <c r="I114" s="230"/>
      <c r="J114" s="231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230"/>
      <c r="F115" s="231"/>
      <c r="G115" s="230"/>
      <c r="H115" s="231"/>
      <c r="I115" s="230"/>
      <c r="J115" s="231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230"/>
      <c r="F116" s="231"/>
      <c r="G116" s="230"/>
      <c r="H116" s="231"/>
      <c r="I116" s="230"/>
      <c r="J116" s="231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230"/>
      <c r="F117" s="231"/>
      <c r="G117" s="230"/>
      <c r="H117" s="231"/>
      <c r="I117" s="230"/>
      <c r="J117" s="231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230"/>
      <c r="F118" s="231"/>
      <c r="G118" s="230"/>
      <c r="H118" s="231"/>
      <c r="I118" s="230"/>
      <c r="J118" s="231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230"/>
      <c r="F119" s="231"/>
      <c r="G119" s="230"/>
      <c r="H119" s="231"/>
      <c r="I119" s="230"/>
      <c r="J119" s="231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230"/>
      <c r="F120" s="231"/>
      <c r="G120" s="230"/>
      <c r="H120" s="231"/>
      <c r="I120" s="230"/>
      <c r="J120" s="231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230"/>
      <c r="F121" s="231"/>
      <c r="G121" s="230"/>
      <c r="H121" s="231"/>
      <c r="I121" s="230"/>
      <c r="J121" s="231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230"/>
      <c r="F122" s="231"/>
      <c r="G122" s="230"/>
      <c r="H122" s="231"/>
      <c r="I122" s="230"/>
      <c r="J122" s="231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230"/>
      <c r="F123" s="231"/>
      <c r="G123" s="230"/>
      <c r="H123" s="231"/>
      <c r="I123" s="230"/>
      <c r="J123" s="231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230"/>
      <c r="F124" s="231"/>
      <c r="G124" s="230"/>
      <c r="H124" s="231"/>
      <c r="I124" s="230"/>
      <c r="J124" s="231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230"/>
      <c r="F125" s="231"/>
      <c r="G125" s="230"/>
      <c r="H125" s="231"/>
      <c r="I125" s="230"/>
      <c r="J125" s="231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230"/>
      <c r="F126" s="231"/>
      <c r="G126" s="230"/>
      <c r="H126" s="231"/>
      <c r="I126" s="230"/>
      <c r="J126" s="231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230"/>
      <c r="F127" s="231"/>
      <c r="G127" s="230"/>
      <c r="H127" s="231"/>
      <c r="I127" s="230"/>
      <c r="J127" s="231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230"/>
      <c r="F128" s="231"/>
      <c r="G128" s="230"/>
      <c r="H128" s="231"/>
      <c r="I128" s="230"/>
      <c r="J128" s="231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230"/>
      <c r="F129" s="231"/>
      <c r="G129" s="230"/>
      <c r="H129" s="231"/>
      <c r="I129" s="230"/>
      <c r="J129" s="231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230"/>
      <c r="F130" s="231"/>
      <c r="G130" s="230"/>
      <c r="H130" s="231"/>
      <c r="I130" s="230"/>
      <c r="J130" s="231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230"/>
      <c r="F131" s="231"/>
      <c r="G131" s="230"/>
      <c r="H131" s="231"/>
      <c r="I131" s="230"/>
      <c r="J131" s="231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230"/>
      <c r="F132" s="231"/>
      <c r="G132" s="230"/>
      <c r="H132" s="231"/>
      <c r="I132" s="230"/>
      <c r="J132" s="231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230"/>
      <c r="F133" s="231"/>
      <c r="G133" s="230"/>
      <c r="H133" s="231"/>
      <c r="I133" s="230"/>
      <c r="J133" s="231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230"/>
      <c r="F134" s="231"/>
      <c r="G134" s="230"/>
      <c r="H134" s="231"/>
      <c r="I134" s="230"/>
      <c r="J134" s="231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230"/>
      <c r="F135" s="231"/>
      <c r="G135" s="230"/>
      <c r="H135" s="231"/>
      <c r="I135" s="230"/>
      <c r="J135" s="231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230"/>
      <c r="F136" s="231"/>
      <c r="G136" s="230"/>
      <c r="H136" s="231"/>
      <c r="I136" s="230"/>
      <c r="J136" s="231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230"/>
      <c r="F137" s="231"/>
      <c r="G137" s="230"/>
      <c r="H137" s="231"/>
      <c r="I137" s="230"/>
      <c r="J137" s="231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230"/>
      <c r="F138" s="231"/>
      <c r="G138" s="230"/>
      <c r="H138" s="231"/>
      <c r="I138" s="230"/>
      <c r="J138" s="231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230"/>
      <c r="F139" s="231"/>
      <c r="G139" s="230"/>
      <c r="H139" s="231"/>
      <c r="I139" s="230"/>
      <c r="J139" s="231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230"/>
      <c r="F140" s="231"/>
      <c r="G140" s="230"/>
      <c r="H140" s="231"/>
      <c r="I140" s="230"/>
      <c r="J140" s="231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230"/>
      <c r="F141" s="231"/>
      <c r="G141" s="230"/>
      <c r="H141" s="231"/>
      <c r="I141" s="230"/>
      <c r="J141" s="231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230"/>
      <c r="F142" s="231"/>
      <c r="G142" s="230"/>
      <c r="H142" s="231"/>
      <c r="I142" s="230"/>
      <c r="J142" s="231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230"/>
      <c r="F143" s="231"/>
      <c r="G143" s="230"/>
      <c r="H143" s="231"/>
      <c r="I143" s="230"/>
      <c r="J143" s="231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230"/>
      <c r="F144" s="231"/>
      <c r="G144" s="230"/>
      <c r="H144" s="231"/>
      <c r="I144" s="230"/>
      <c r="J144" s="231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230"/>
      <c r="F145" s="231"/>
      <c r="G145" s="230"/>
      <c r="H145" s="231"/>
      <c r="I145" s="230"/>
      <c r="J145" s="231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230"/>
      <c r="F146" s="231"/>
      <c r="G146" s="230"/>
      <c r="H146" s="231"/>
      <c r="I146" s="230"/>
      <c r="J146" s="231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230"/>
      <c r="F147" s="231"/>
      <c r="G147" s="230"/>
      <c r="H147" s="231"/>
      <c r="I147" s="230"/>
      <c r="J147" s="231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230"/>
      <c r="F148" s="231"/>
      <c r="G148" s="230"/>
      <c r="H148" s="231"/>
      <c r="I148" s="230"/>
      <c r="J148" s="231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230"/>
      <c r="F149" s="231"/>
      <c r="G149" s="230"/>
      <c r="H149" s="231"/>
      <c r="I149" s="230"/>
      <c r="J149" s="231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230"/>
      <c r="F150" s="231"/>
      <c r="G150" s="230"/>
      <c r="H150" s="231"/>
      <c r="I150" s="230"/>
      <c r="J150" s="231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230"/>
      <c r="F151" s="231"/>
      <c r="G151" s="230"/>
      <c r="H151" s="231"/>
      <c r="I151" s="230"/>
      <c r="J151" s="231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230"/>
      <c r="F152" s="231"/>
      <c r="G152" s="230"/>
      <c r="H152" s="231"/>
      <c r="I152" s="230"/>
      <c r="J152" s="231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230"/>
      <c r="F153" s="231"/>
      <c r="G153" s="230"/>
      <c r="H153" s="231"/>
      <c r="I153" s="230"/>
      <c r="J153" s="231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230"/>
      <c r="F154" s="231"/>
      <c r="G154" s="230"/>
      <c r="H154" s="231"/>
      <c r="I154" s="230"/>
      <c r="J154" s="231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230"/>
      <c r="F155" s="231"/>
      <c r="G155" s="230"/>
      <c r="H155" s="231"/>
      <c r="I155" s="230"/>
      <c r="J155" s="231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230"/>
      <c r="F156" s="231"/>
      <c r="G156" s="230"/>
      <c r="H156" s="231"/>
      <c r="I156" s="230"/>
      <c r="J156" s="231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230"/>
      <c r="F157" s="231"/>
      <c r="G157" s="230"/>
      <c r="H157" s="231"/>
      <c r="I157" s="230"/>
      <c r="J157" s="231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230"/>
      <c r="F158" s="231"/>
      <c r="G158" s="230"/>
      <c r="H158" s="231"/>
      <c r="I158" s="230"/>
      <c r="J158" s="231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230"/>
      <c r="F159" s="231"/>
      <c r="G159" s="230"/>
      <c r="H159" s="231"/>
      <c r="I159" s="230"/>
      <c r="J159" s="231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230"/>
      <c r="F160" s="231"/>
      <c r="G160" s="230"/>
      <c r="H160" s="231"/>
      <c r="I160" s="230"/>
      <c r="J160" s="231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230"/>
      <c r="F161" s="231"/>
      <c r="G161" s="230"/>
      <c r="H161" s="231"/>
      <c r="I161" s="230"/>
      <c r="J161" s="231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230"/>
      <c r="F162" s="231"/>
      <c r="G162" s="230"/>
      <c r="H162" s="231"/>
      <c r="I162" s="230"/>
      <c r="J162" s="231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230"/>
      <c r="F163" s="231"/>
      <c r="G163" s="230"/>
      <c r="H163" s="231"/>
      <c r="I163" s="230"/>
      <c r="J163" s="231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230"/>
      <c r="F164" s="231"/>
      <c r="G164" s="230"/>
      <c r="H164" s="231"/>
      <c r="I164" s="230"/>
      <c r="J164" s="231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230"/>
      <c r="F165" s="231"/>
      <c r="G165" s="230"/>
      <c r="H165" s="231"/>
      <c r="I165" s="230"/>
      <c r="J165" s="231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230"/>
      <c r="F166" s="231"/>
      <c r="G166" s="230"/>
      <c r="H166" s="231"/>
      <c r="I166" s="230"/>
      <c r="J166" s="231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230"/>
      <c r="F167" s="231"/>
      <c r="G167" s="230"/>
      <c r="H167" s="231"/>
      <c r="I167" s="230"/>
      <c r="J167" s="231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230"/>
      <c r="F168" s="231"/>
      <c r="G168" s="230"/>
      <c r="H168" s="231"/>
      <c r="I168" s="230"/>
      <c r="J168" s="231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230"/>
      <c r="F169" s="231"/>
      <c r="G169" s="230"/>
      <c r="H169" s="231"/>
      <c r="I169" s="230"/>
      <c r="J169" s="231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230"/>
      <c r="F170" s="231"/>
      <c r="G170" s="230"/>
      <c r="H170" s="231"/>
      <c r="I170" s="230"/>
      <c r="J170" s="231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230"/>
      <c r="F171" s="231"/>
      <c r="G171" s="230"/>
      <c r="H171" s="231"/>
      <c r="I171" s="230"/>
      <c r="J171" s="231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230"/>
      <c r="F172" s="231"/>
      <c r="G172" s="230"/>
      <c r="H172" s="231"/>
      <c r="I172" s="230"/>
      <c r="J172" s="231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230"/>
      <c r="F173" s="231"/>
      <c r="G173" s="230"/>
      <c r="H173" s="231"/>
      <c r="I173" s="230"/>
      <c r="J173" s="231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230"/>
      <c r="F174" s="231"/>
      <c r="G174" s="230"/>
      <c r="H174" s="231"/>
      <c r="I174" s="230"/>
      <c r="J174" s="231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230"/>
      <c r="F175" s="231"/>
      <c r="G175" s="230"/>
      <c r="H175" s="231"/>
      <c r="I175" s="230"/>
      <c r="J175" s="231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230"/>
      <c r="F176" s="231"/>
      <c r="G176" s="230"/>
      <c r="H176" s="231"/>
      <c r="I176" s="230"/>
      <c r="J176" s="231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230"/>
      <c r="F177" s="231"/>
      <c r="G177" s="230"/>
      <c r="H177" s="231"/>
      <c r="I177" s="230"/>
      <c r="J177" s="231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230"/>
      <c r="F178" s="231"/>
      <c r="G178" s="230"/>
      <c r="H178" s="231"/>
      <c r="I178" s="230"/>
      <c r="J178" s="231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230"/>
      <c r="F179" s="231"/>
      <c r="G179" s="230"/>
      <c r="H179" s="231"/>
      <c r="I179" s="230"/>
      <c r="J179" s="231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230"/>
      <c r="F180" s="231"/>
      <c r="G180" s="230"/>
      <c r="H180" s="231"/>
      <c r="I180" s="230"/>
      <c r="J180" s="231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230"/>
      <c r="F181" s="231"/>
      <c r="G181" s="230"/>
      <c r="H181" s="231"/>
      <c r="I181" s="230"/>
      <c r="J181" s="231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230"/>
      <c r="F182" s="231"/>
      <c r="G182" s="230"/>
      <c r="H182" s="231"/>
      <c r="I182" s="230"/>
      <c r="J182" s="231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230"/>
      <c r="F183" s="231"/>
      <c r="G183" s="230"/>
      <c r="H183" s="231"/>
      <c r="I183" s="230"/>
      <c r="J183" s="231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230"/>
      <c r="F184" s="231"/>
      <c r="G184" s="230"/>
      <c r="H184" s="231"/>
      <c r="I184" s="230"/>
      <c r="J184" s="231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230"/>
      <c r="F185" s="231"/>
      <c r="G185" s="230"/>
      <c r="H185" s="231"/>
      <c r="I185" s="230"/>
      <c r="J185" s="231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230"/>
      <c r="F186" s="231"/>
      <c r="G186" s="230"/>
      <c r="H186" s="231"/>
      <c r="I186" s="230"/>
      <c r="J186" s="231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230"/>
      <c r="F187" s="231"/>
      <c r="G187" s="230"/>
      <c r="H187" s="231"/>
      <c r="I187" s="230"/>
      <c r="J187" s="231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230"/>
      <c r="F188" s="231"/>
      <c r="G188" s="230"/>
      <c r="H188" s="231"/>
      <c r="I188" s="230"/>
      <c r="J188" s="231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230"/>
      <c r="F189" s="231"/>
      <c r="G189" s="230"/>
      <c r="H189" s="231"/>
      <c r="I189" s="230"/>
      <c r="J189" s="231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230"/>
      <c r="F190" s="231"/>
      <c r="G190" s="230"/>
      <c r="H190" s="231"/>
      <c r="I190" s="230"/>
      <c r="J190" s="231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230"/>
      <c r="F191" s="231"/>
      <c r="G191" s="230"/>
      <c r="H191" s="231"/>
      <c r="I191" s="230"/>
      <c r="J191" s="231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230"/>
      <c r="F192" s="231"/>
      <c r="G192" s="230"/>
      <c r="H192" s="231"/>
      <c r="I192" s="230"/>
      <c r="J192" s="231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230"/>
      <c r="F193" s="231"/>
      <c r="G193" s="230"/>
      <c r="H193" s="231"/>
      <c r="I193" s="230"/>
      <c r="J193" s="231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230"/>
      <c r="F194" s="231"/>
      <c r="G194" s="230"/>
      <c r="H194" s="231"/>
      <c r="I194" s="230"/>
      <c r="J194" s="231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230"/>
      <c r="F195" s="231"/>
      <c r="G195" s="230"/>
      <c r="H195" s="231"/>
      <c r="I195" s="230"/>
      <c r="J195" s="231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230"/>
      <c r="F196" s="231"/>
      <c r="G196" s="230"/>
      <c r="H196" s="231"/>
      <c r="I196" s="230"/>
      <c r="J196" s="231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230"/>
      <c r="F197" s="231"/>
      <c r="G197" s="230"/>
      <c r="H197" s="231"/>
      <c r="I197" s="230"/>
      <c r="J197" s="231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230"/>
      <c r="F198" s="231"/>
      <c r="G198" s="230"/>
      <c r="H198" s="231"/>
      <c r="I198" s="230"/>
      <c r="J198" s="231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230"/>
      <c r="F199" s="231"/>
      <c r="G199" s="230"/>
      <c r="H199" s="231"/>
      <c r="I199" s="230"/>
      <c r="J199" s="231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230"/>
      <c r="F200" s="231"/>
      <c r="G200" s="230"/>
      <c r="H200" s="231"/>
      <c r="I200" s="230"/>
      <c r="J200" s="231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230"/>
      <c r="F201" s="231"/>
      <c r="G201" s="230"/>
      <c r="H201" s="231"/>
      <c r="I201" s="230"/>
      <c r="J201" s="231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230"/>
      <c r="F202" s="231"/>
      <c r="G202" s="230"/>
      <c r="H202" s="231"/>
      <c r="I202" s="230"/>
      <c r="J202" s="231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230"/>
      <c r="F203" s="231"/>
      <c r="G203" s="230"/>
      <c r="H203" s="231"/>
      <c r="I203" s="230"/>
      <c r="J203" s="231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230"/>
      <c r="F204" s="231"/>
      <c r="G204" s="230"/>
      <c r="H204" s="231"/>
      <c r="I204" s="230"/>
      <c r="J204" s="231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230"/>
      <c r="F205" s="231"/>
      <c r="G205" s="230"/>
      <c r="H205" s="231"/>
      <c r="I205" s="230"/>
      <c r="J205" s="231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230"/>
      <c r="F206" s="231"/>
      <c r="G206" s="230"/>
      <c r="H206" s="231"/>
      <c r="I206" s="230"/>
      <c r="J206" s="231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230"/>
      <c r="F207" s="231"/>
      <c r="G207" s="230"/>
      <c r="H207" s="231"/>
      <c r="I207" s="230"/>
      <c r="J207" s="231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230"/>
      <c r="F208" s="231"/>
      <c r="G208" s="230"/>
      <c r="H208" s="231"/>
      <c r="I208" s="230"/>
      <c r="J208" s="231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230"/>
      <c r="F209" s="231"/>
      <c r="G209" s="230"/>
      <c r="H209" s="231"/>
      <c r="I209" s="230"/>
      <c r="J209" s="231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230"/>
      <c r="F210" s="231"/>
      <c r="G210" s="230"/>
      <c r="H210" s="231"/>
      <c r="I210" s="230"/>
      <c r="J210" s="231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jy8Q/brKxERBzFy8W29WFDu4wl+pK+3SV99KJfaKICvQyL4eZuR53zDDvLMYG5GaN8mAR080Y5qYSgNrkMLlaA==" saltValue="WHpSO4Nb597R1XPOPqNCwA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4" name="Group Box 2">
              <controlPr defaultSize="0" autoFill="0" autoPict="0">
                <anchor moveWithCells="1">
                  <from>
                    <xdr:col>7</xdr:col>
                    <xdr:colOff>428625</xdr:colOff>
                    <xdr:row>1</xdr:row>
                    <xdr:rowOff>28575</xdr:rowOff>
                  </from>
                  <to>
                    <xdr:col>8</xdr:col>
                    <xdr:colOff>504825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RAPOR'!J9</f>
        <v xml:space="preserve">Nilai Mapel 1. Matematika 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257">
        <v>12</v>
      </c>
      <c r="F11" s="258"/>
      <c r="G11" s="257"/>
      <c r="H11" s="257"/>
      <c r="I11" s="257"/>
      <c r="J11" s="259"/>
      <c r="K11" s="189">
        <f>IFERROR(AVERAGE(E11:J11),"  ")</f>
        <v>12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7">
        <v>6</v>
      </c>
      <c r="F12" s="228"/>
      <c r="G12" s="187"/>
      <c r="H12" s="187"/>
      <c r="I12" s="187"/>
      <c r="J12" s="260"/>
      <c r="K12" s="189">
        <f t="shared" ref="K12:K75" si="0">IFERROR(AVERAGE(E12:J12),"  ")</f>
        <v>6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7"/>
      <c r="F13" s="232"/>
      <c r="G13" s="187"/>
      <c r="H13" s="187"/>
      <c r="I13" s="187"/>
      <c r="J13" s="260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7"/>
      <c r="F14" s="228"/>
      <c r="G14" s="187"/>
      <c r="H14" s="187"/>
      <c r="I14" s="187"/>
      <c r="J14" s="260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7"/>
      <c r="F15" s="232"/>
      <c r="G15" s="187"/>
      <c r="H15" s="187"/>
      <c r="I15" s="187"/>
      <c r="J15" s="260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7"/>
      <c r="F16" s="228"/>
      <c r="G16" s="187"/>
      <c r="H16" s="187"/>
      <c r="I16" s="187"/>
      <c r="J16" s="260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7"/>
      <c r="F17" s="232"/>
      <c r="G17" s="187"/>
      <c r="H17" s="187"/>
      <c r="I17" s="187"/>
      <c r="J17" s="260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7"/>
      <c r="F18" s="232"/>
      <c r="G18" s="187"/>
      <c r="H18" s="187"/>
      <c r="I18" s="187"/>
      <c r="J18" s="260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7"/>
      <c r="F19" s="232"/>
      <c r="G19" s="187"/>
      <c r="H19" s="187"/>
      <c r="I19" s="187"/>
      <c r="J19" s="260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7"/>
      <c r="F20" s="232"/>
      <c r="G20" s="187"/>
      <c r="H20" s="187"/>
      <c r="I20" s="187"/>
      <c r="J20" s="260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7"/>
      <c r="F21" s="232"/>
      <c r="G21" s="187"/>
      <c r="H21" s="187"/>
      <c r="I21" s="187"/>
      <c r="J21" s="260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7"/>
      <c r="F22" s="232"/>
      <c r="G22" s="187"/>
      <c r="H22" s="187"/>
      <c r="I22" s="187"/>
      <c r="J22" s="260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7"/>
      <c r="F23" s="232"/>
      <c r="G23" s="187"/>
      <c r="H23" s="187"/>
      <c r="I23" s="187"/>
      <c r="J23" s="260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7"/>
      <c r="F24" s="232"/>
      <c r="G24" s="187"/>
      <c r="H24" s="187"/>
      <c r="I24" s="187"/>
      <c r="J24" s="260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7"/>
      <c r="F25" s="228"/>
      <c r="G25" s="187"/>
      <c r="H25" s="187"/>
      <c r="I25" s="187"/>
      <c r="J25" s="260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7"/>
      <c r="F26" s="228"/>
      <c r="G26" s="187"/>
      <c r="H26" s="187"/>
      <c r="I26" s="187"/>
      <c r="J26" s="260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7"/>
      <c r="F27" s="228"/>
      <c r="G27" s="187"/>
      <c r="H27" s="187"/>
      <c r="I27" s="187"/>
      <c r="J27" s="260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7"/>
      <c r="F28" s="228"/>
      <c r="G28" s="187"/>
      <c r="H28" s="187"/>
      <c r="I28" s="187"/>
      <c r="J28" s="260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7"/>
      <c r="F29" s="228"/>
      <c r="G29" s="187"/>
      <c r="H29" s="187"/>
      <c r="I29" s="187"/>
      <c r="J29" s="260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7"/>
      <c r="F30" s="228"/>
      <c r="G30" s="187"/>
      <c r="H30" s="187"/>
      <c r="I30" s="187"/>
      <c r="J30" s="260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7"/>
      <c r="F31" s="228"/>
      <c r="G31" s="187"/>
      <c r="H31" s="187"/>
      <c r="I31" s="187"/>
      <c r="J31" s="260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7"/>
      <c r="F32" s="228"/>
      <c r="G32" s="187"/>
      <c r="H32" s="187"/>
      <c r="I32" s="187"/>
      <c r="J32" s="260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7"/>
      <c r="F33" s="187"/>
      <c r="G33" s="187"/>
      <c r="H33" s="187"/>
      <c r="I33" s="187"/>
      <c r="J33" s="260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7"/>
      <c r="F34" s="232"/>
      <c r="G34" s="187"/>
      <c r="H34" s="187"/>
      <c r="I34" s="187"/>
      <c r="J34" s="260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7"/>
      <c r="F35" s="232"/>
      <c r="G35" s="187"/>
      <c r="H35" s="187"/>
      <c r="I35" s="187"/>
      <c r="J35" s="260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7"/>
      <c r="F36" s="232"/>
      <c r="G36" s="187"/>
      <c r="H36" s="187"/>
      <c r="I36" s="187"/>
      <c r="J36" s="260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7"/>
      <c r="F37" s="232"/>
      <c r="G37" s="187"/>
      <c r="H37" s="187"/>
      <c r="I37" s="187"/>
      <c r="J37" s="260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7"/>
      <c r="F38" s="232"/>
      <c r="G38" s="187"/>
      <c r="H38" s="187"/>
      <c r="I38" s="187"/>
      <c r="J38" s="260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7"/>
      <c r="F39" s="232"/>
      <c r="G39" s="187"/>
      <c r="H39" s="187"/>
      <c r="I39" s="187"/>
      <c r="J39" s="260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7"/>
      <c r="F40" s="232"/>
      <c r="G40" s="187"/>
      <c r="H40" s="187"/>
      <c r="I40" s="187"/>
      <c r="J40" s="260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7"/>
      <c r="F41" s="228"/>
      <c r="G41" s="187"/>
      <c r="H41" s="187"/>
      <c r="I41" s="187"/>
      <c r="J41" s="260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7"/>
      <c r="F42" s="228"/>
      <c r="G42" s="187"/>
      <c r="H42" s="187"/>
      <c r="I42" s="187"/>
      <c r="J42" s="260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7"/>
      <c r="F43" s="228"/>
      <c r="G43" s="187"/>
      <c r="H43" s="187"/>
      <c r="I43" s="187"/>
      <c r="J43" s="260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7"/>
      <c r="F44" s="228"/>
      <c r="G44" s="187"/>
      <c r="H44" s="187"/>
      <c r="I44" s="187"/>
      <c r="J44" s="260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7"/>
      <c r="F45" s="228"/>
      <c r="G45" s="187"/>
      <c r="H45" s="187"/>
      <c r="I45" s="187"/>
      <c r="J45" s="260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7"/>
      <c r="F46" s="228"/>
      <c r="G46" s="187"/>
      <c r="H46" s="187"/>
      <c r="I46" s="187"/>
      <c r="J46" s="260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7"/>
      <c r="F47" s="228"/>
      <c r="G47" s="187"/>
      <c r="H47" s="187"/>
      <c r="I47" s="187"/>
      <c r="J47" s="260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7"/>
      <c r="F48" s="228"/>
      <c r="G48" s="187"/>
      <c r="H48" s="187"/>
      <c r="I48" s="187"/>
      <c r="J48" s="260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7"/>
      <c r="F49" s="228"/>
      <c r="G49" s="187"/>
      <c r="H49" s="187"/>
      <c r="I49" s="187"/>
      <c r="J49" s="260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7"/>
      <c r="F50" s="232"/>
      <c r="G50" s="187"/>
      <c r="H50" s="187"/>
      <c r="I50" s="187"/>
      <c r="J50" s="260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187"/>
      <c r="F51" s="256"/>
      <c r="G51" s="233"/>
      <c r="H51" s="256"/>
      <c r="I51" s="233"/>
      <c r="J51" s="190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187"/>
      <c r="F52" s="256"/>
      <c r="G52" s="253"/>
      <c r="H52" s="256"/>
      <c r="I52" s="253"/>
      <c r="J52" s="254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187"/>
      <c r="F53" s="256"/>
      <c r="G53" s="233"/>
      <c r="H53" s="256"/>
      <c r="I53" s="233"/>
      <c r="J53" s="190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187"/>
      <c r="F54" s="256"/>
      <c r="G54" s="253"/>
      <c r="H54" s="256"/>
      <c r="I54" s="253"/>
      <c r="J54" s="254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187"/>
      <c r="F55" s="261"/>
      <c r="G55" s="233"/>
      <c r="H55" s="261"/>
      <c r="I55" s="233"/>
      <c r="J55" s="190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187"/>
      <c r="F56" s="261"/>
      <c r="G56" s="253"/>
      <c r="H56" s="261"/>
      <c r="I56" s="253"/>
      <c r="J56" s="254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235"/>
      <c r="F57" s="261"/>
      <c r="G57" s="233"/>
      <c r="H57" s="261"/>
      <c r="I57" s="233"/>
      <c r="J57" s="190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235"/>
      <c r="F58" s="261"/>
      <c r="G58" s="253"/>
      <c r="H58" s="261"/>
      <c r="I58" s="253"/>
      <c r="J58" s="254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235"/>
      <c r="F59" s="237"/>
      <c r="G59" s="235"/>
      <c r="H59" s="237"/>
      <c r="I59" s="235"/>
      <c r="J59" s="23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235"/>
      <c r="F60" s="237"/>
      <c r="G60" s="235"/>
      <c r="H60" s="237"/>
      <c r="I60" s="235"/>
      <c r="J60" s="23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5"/>
      <c r="F61" s="237"/>
      <c r="G61" s="235"/>
      <c r="H61" s="237"/>
      <c r="I61" s="235"/>
      <c r="J61" s="23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5"/>
      <c r="F62" s="237"/>
      <c r="G62" s="235"/>
      <c r="H62" s="237"/>
      <c r="I62" s="235"/>
      <c r="J62" s="23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5"/>
      <c r="F63" s="237"/>
      <c r="G63" s="235"/>
      <c r="H63" s="237"/>
      <c r="I63" s="235"/>
      <c r="J63" s="23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5"/>
      <c r="F64" s="237"/>
      <c r="G64" s="235"/>
      <c r="H64" s="237"/>
      <c r="I64" s="235"/>
      <c r="J64" s="23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5"/>
      <c r="F65" s="237"/>
      <c r="G65" s="235"/>
      <c r="H65" s="237"/>
      <c r="I65" s="235"/>
      <c r="J65" s="23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5"/>
      <c r="F66" s="237"/>
      <c r="G66" s="235"/>
      <c r="H66" s="237"/>
      <c r="I66" s="235"/>
      <c r="J66" s="23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5"/>
      <c r="F67" s="237"/>
      <c r="G67" s="235"/>
      <c r="H67" s="237"/>
      <c r="I67" s="235"/>
      <c r="J67" s="23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5"/>
      <c r="F68" s="237"/>
      <c r="G68" s="235"/>
      <c r="H68" s="237"/>
      <c r="I68" s="235"/>
      <c r="J68" s="23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5"/>
      <c r="F69" s="237"/>
      <c r="G69" s="235"/>
      <c r="H69" s="237"/>
      <c r="I69" s="235"/>
      <c r="J69" s="23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5"/>
      <c r="F70" s="237"/>
      <c r="G70" s="235"/>
      <c r="H70" s="237"/>
      <c r="I70" s="235"/>
      <c r="J70" s="236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5"/>
      <c r="F71" s="237"/>
      <c r="G71" s="235"/>
      <c r="H71" s="237"/>
      <c r="I71" s="235"/>
      <c r="J71" s="236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5"/>
      <c r="F72" s="237"/>
      <c r="G72" s="235"/>
      <c r="H72" s="237"/>
      <c r="I72" s="235"/>
      <c r="J72" s="236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5"/>
      <c r="F73" s="237"/>
      <c r="G73" s="235"/>
      <c r="H73" s="237"/>
      <c r="I73" s="235"/>
      <c r="J73" s="236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5"/>
      <c r="F74" s="237"/>
      <c r="G74" s="235"/>
      <c r="H74" s="237"/>
      <c r="I74" s="235"/>
      <c r="J74" s="236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5"/>
      <c r="F75" s="237"/>
      <c r="G75" s="235"/>
      <c r="H75" s="237"/>
      <c r="I75" s="235"/>
      <c r="J75" s="236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5"/>
      <c r="F76" s="237"/>
      <c r="G76" s="235"/>
      <c r="H76" s="237"/>
      <c r="I76" s="235"/>
      <c r="J76" s="236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5"/>
      <c r="F77" s="237"/>
      <c r="G77" s="235"/>
      <c r="H77" s="237"/>
      <c r="I77" s="235"/>
      <c r="J77" s="236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5"/>
      <c r="F78" s="237"/>
      <c r="G78" s="235"/>
      <c r="H78" s="237"/>
      <c r="I78" s="235"/>
      <c r="J78" s="236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5"/>
      <c r="F79" s="237"/>
      <c r="G79" s="235"/>
      <c r="H79" s="237"/>
      <c r="I79" s="235"/>
      <c r="J79" s="236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5"/>
      <c r="F80" s="237"/>
      <c r="G80" s="235"/>
      <c r="H80" s="237"/>
      <c r="I80" s="235"/>
      <c r="J80" s="236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5"/>
      <c r="F81" s="237"/>
      <c r="G81" s="235"/>
      <c r="H81" s="237"/>
      <c r="I81" s="235"/>
      <c r="J81" s="236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5"/>
      <c r="F82" s="237"/>
      <c r="G82" s="235"/>
      <c r="H82" s="237"/>
      <c r="I82" s="235"/>
      <c r="J82" s="236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235"/>
      <c r="F83" s="237"/>
      <c r="G83" s="235"/>
      <c r="H83" s="237"/>
      <c r="I83" s="235"/>
      <c r="J83" s="23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235"/>
      <c r="F84" s="237"/>
      <c r="G84" s="235"/>
      <c r="H84" s="237"/>
      <c r="I84" s="235"/>
      <c r="J84" s="23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235"/>
      <c r="F85" s="237"/>
      <c r="G85" s="235"/>
      <c r="H85" s="237"/>
      <c r="I85" s="235"/>
      <c r="J85" s="23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235"/>
      <c r="F86" s="237"/>
      <c r="G86" s="235"/>
      <c r="H86" s="237"/>
      <c r="I86" s="235"/>
      <c r="J86" s="23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235"/>
      <c r="F87" s="237"/>
      <c r="G87" s="235"/>
      <c r="H87" s="237"/>
      <c r="I87" s="235"/>
      <c r="J87" s="23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235"/>
      <c r="F88" s="237"/>
      <c r="G88" s="235"/>
      <c r="H88" s="237"/>
      <c r="I88" s="235"/>
      <c r="J88" s="23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235"/>
      <c r="F89" s="237"/>
      <c r="G89" s="235"/>
      <c r="H89" s="237"/>
      <c r="I89" s="235"/>
      <c r="J89" s="23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235"/>
      <c r="F90" s="237"/>
      <c r="G90" s="235"/>
      <c r="H90" s="237"/>
      <c r="I90" s="235"/>
      <c r="J90" s="23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235"/>
      <c r="F91" s="237"/>
      <c r="G91" s="235"/>
      <c r="H91" s="237"/>
      <c r="I91" s="235"/>
      <c r="J91" s="23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235"/>
      <c r="F92" s="237"/>
      <c r="G92" s="235"/>
      <c r="H92" s="237"/>
      <c r="I92" s="235"/>
      <c r="J92" s="23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235"/>
      <c r="F93" s="237"/>
      <c r="G93" s="235"/>
      <c r="H93" s="237"/>
      <c r="I93" s="235"/>
      <c r="J93" s="23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235"/>
      <c r="F94" s="237"/>
      <c r="G94" s="235"/>
      <c r="H94" s="237"/>
      <c r="I94" s="235"/>
      <c r="J94" s="23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235"/>
      <c r="F95" s="237"/>
      <c r="G95" s="235"/>
      <c r="H95" s="237"/>
      <c r="I95" s="235"/>
      <c r="J95" s="23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235"/>
      <c r="F96" s="237"/>
      <c r="G96" s="235"/>
      <c r="H96" s="237"/>
      <c r="I96" s="235"/>
      <c r="J96" s="23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235"/>
      <c r="F97" s="237"/>
      <c r="G97" s="235"/>
      <c r="H97" s="237"/>
      <c r="I97" s="235"/>
      <c r="J97" s="23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235"/>
      <c r="F98" s="237"/>
      <c r="G98" s="235"/>
      <c r="H98" s="237"/>
      <c r="I98" s="235"/>
      <c r="J98" s="23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235"/>
      <c r="F99" s="237"/>
      <c r="G99" s="235"/>
      <c r="H99" s="237"/>
      <c r="I99" s="235"/>
      <c r="J99" s="23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235"/>
      <c r="F100" s="237"/>
      <c r="G100" s="235"/>
      <c r="H100" s="237"/>
      <c r="I100" s="235"/>
      <c r="J100" s="23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235"/>
      <c r="F101" s="237"/>
      <c r="G101" s="235"/>
      <c r="H101" s="237"/>
      <c r="I101" s="235"/>
      <c r="J101" s="23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235"/>
      <c r="F102" s="237"/>
      <c r="G102" s="235"/>
      <c r="H102" s="237"/>
      <c r="I102" s="235"/>
      <c r="J102" s="23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235"/>
      <c r="F103" s="237"/>
      <c r="G103" s="235"/>
      <c r="H103" s="237"/>
      <c r="I103" s="235"/>
      <c r="J103" s="23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235"/>
      <c r="F104" s="237"/>
      <c r="G104" s="235"/>
      <c r="H104" s="237"/>
      <c r="I104" s="235"/>
      <c r="J104" s="23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235"/>
      <c r="F105" s="237"/>
      <c r="G105" s="235"/>
      <c r="H105" s="237"/>
      <c r="I105" s="235"/>
      <c r="J105" s="23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235"/>
      <c r="F106" s="237"/>
      <c r="G106" s="235"/>
      <c r="H106" s="237"/>
      <c r="I106" s="235"/>
      <c r="J106" s="23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235"/>
      <c r="F107" s="237"/>
      <c r="G107" s="235"/>
      <c r="H107" s="237"/>
      <c r="I107" s="235"/>
      <c r="J107" s="23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235"/>
      <c r="F108" s="237"/>
      <c r="G108" s="235"/>
      <c r="H108" s="237"/>
      <c r="I108" s="235"/>
      <c r="J108" s="23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235"/>
      <c r="F109" s="237"/>
      <c r="G109" s="235"/>
      <c r="H109" s="237"/>
      <c r="I109" s="235"/>
      <c r="J109" s="23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235"/>
      <c r="F110" s="237"/>
      <c r="G110" s="235"/>
      <c r="H110" s="237"/>
      <c r="I110" s="235"/>
      <c r="J110" s="23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235"/>
      <c r="F111" s="237"/>
      <c r="G111" s="235"/>
      <c r="H111" s="237"/>
      <c r="I111" s="235"/>
      <c r="J111" s="23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235"/>
      <c r="F112" s="237"/>
      <c r="G112" s="235"/>
      <c r="H112" s="237"/>
      <c r="I112" s="235"/>
      <c r="J112" s="23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235"/>
      <c r="F113" s="237"/>
      <c r="G113" s="235"/>
      <c r="H113" s="237"/>
      <c r="I113" s="235"/>
      <c r="J113" s="23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235"/>
      <c r="F114" s="237"/>
      <c r="G114" s="235"/>
      <c r="H114" s="237"/>
      <c r="I114" s="235"/>
      <c r="J114" s="23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235"/>
      <c r="F115" s="237"/>
      <c r="G115" s="235"/>
      <c r="H115" s="237"/>
      <c r="I115" s="235"/>
      <c r="J115" s="23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235"/>
      <c r="F116" s="237"/>
      <c r="G116" s="235"/>
      <c r="H116" s="237"/>
      <c r="I116" s="235"/>
      <c r="J116" s="23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235"/>
      <c r="F117" s="237"/>
      <c r="G117" s="235"/>
      <c r="H117" s="237"/>
      <c r="I117" s="235"/>
      <c r="J117" s="23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235"/>
      <c r="F118" s="237"/>
      <c r="G118" s="235"/>
      <c r="H118" s="237"/>
      <c r="I118" s="235"/>
      <c r="J118" s="23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235"/>
      <c r="F119" s="237"/>
      <c r="G119" s="235"/>
      <c r="H119" s="237"/>
      <c r="I119" s="235"/>
      <c r="J119" s="23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235"/>
      <c r="F120" s="237"/>
      <c r="G120" s="235"/>
      <c r="H120" s="237"/>
      <c r="I120" s="235"/>
      <c r="J120" s="23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235"/>
      <c r="F121" s="237"/>
      <c r="G121" s="235"/>
      <c r="H121" s="237"/>
      <c r="I121" s="235"/>
      <c r="J121" s="23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235"/>
      <c r="F122" s="237"/>
      <c r="G122" s="235"/>
      <c r="H122" s="237"/>
      <c r="I122" s="235"/>
      <c r="J122" s="23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235"/>
      <c r="F123" s="237"/>
      <c r="G123" s="235"/>
      <c r="H123" s="237"/>
      <c r="I123" s="235"/>
      <c r="J123" s="23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235"/>
      <c r="F124" s="237"/>
      <c r="G124" s="235"/>
      <c r="H124" s="237"/>
      <c r="I124" s="235"/>
      <c r="J124" s="23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235"/>
      <c r="F125" s="237"/>
      <c r="G125" s="235"/>
      <c r="H125" s="237"/>
      <c r="I125" s="235"/>
      <c r="J125" s="23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235"/>
      <c r="F126" s="237"/>
      <c r="G126" s="235"/>
      <c r="H126" s="237"/>
      <c r="I126" s="235"/>
      <c r="J126" s="23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235"/>
      <c r="F127" s="237"/>
      <c r="G127" s="235"/>
      <c r="H127" s="237"/>
      <c r="I127" s="235"/>
      <c r="J127" s="23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235"/>
      <c r="F128" s="237"/>
      <c r="G128" s="235"/>
      <c r="H128" s="237"/>
      <c r="I128" s="235"/>
      <c r="J128" s="23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235"/>
      <c r="F129" s="237"/>
      <c r="G129" s="235"/>
      <c r="H129" s="237"/>
      <c r="I129" s="235"/>
      <c r="J129" s="23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235"/>
      <c r="F130" s="237"/>
      <c r="G130" s="235"/>
      <c r="H130" s="237"/>
      <c r="I130" s="235"/>
      <c r="J130" s="23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235"/>
      <c r="F131" s="237"/>
      <c r="G131" s="235"/>
      <c r="H131" s="237"/>
      <c r="I131" s="235"/>
      <c r="J131" s="23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235"/>
      <c r="F132" s="237"/>
      <c r="G132" s="235"/>
      <c r="H132" s="237"/>
      <c r="I132" s="235"/>
      <c r="J132" s="23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235"/>
      <c r="F133" s="237"/>
      <c r="G133" s="235"/>
      <c r="H133" s="237"/>
      <c r="I133" s="235"/>
      <c r="J133" s="23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235"/>
      <c r="F134" s="237"/>
      <c r="G134" s="235"/>
      <c r="H134" s="237"/>
      <c r="I134" s="235"/>
      <c r="J134" s="23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235"/>
      <c r="F135" s="237"/>
      <c r="G135" s="235"/>
      <c r="H135" s="237"/>
      <c r="I135" s="235"/>
      <c r="J135" s="23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235"/>
      <c r="F136" s="237"/>
      <c r="G136" s="235"/>
      <c r="H136" s="237"/>
      <c r="I136" s="235"/>
      <c r="J136" s="23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235"/>
      <c r="F137" s="237"/>
      <c r="G137" s="235"/>
      <c r="H137" s="237"/>
      <c r="I137" s="235"/>
      <c r="J137" s="23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235"/>
      <c r="F138" s="237"/>
      <c r="G138" s="235"/>
      <c r="H138" s="237"/>
      <c r="I138" s="235"/>
      <c r="J138" s="23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235"/>
      <c r="F139" s="237"/>
      <c r="G139" s="235"/>
      <c r="H139" s="237"/>
      <c r="I139" s="235"/>
      <c r="J139" s="23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235"/>
      <c r="F140" s="237"/>
      <c r="G140" s="235"/>
      <c r="H140" s="237"/>
      <c r="I140" s="235"/>
      <c r="J140" s="23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235"/>
      <c r="F141" s="237"/>
      <c r="G141" s="235"/>
      <c r="H141" s="237"/>
      <c r="I141" s="235"/>
      <c r="J141" s="23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235"/>
      <c r="F142" s="237"/>
      <c r="G142" s="235"/>
      <c r="H142" s="237"/>
      <c r="I142" s="235"/>
      <c r="J142" s="23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235"/>
      <c r="F143" s="237"/>
      <c r="G143" s="235"/>
      <c r="H143" s="237"/>
      <c r="I143" s="235"/>
      <c r="J143" s="23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235"/>
      <c r="F144" s="237"/>
      <c r="G144" s="235"/>
      <c r="H144" s="237"/>
      <c r="I144" s="235"/>
      <c r="J144" s="23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235"/>
      <c r="F145" s="237"/>
      <c r="G145" s="235"/>
      <c r="H145" s="237"/>
      <c r="I145" s="235"/>
      <c r="J145" s="23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235"/>
      <c r="F146" s="237"/>
      <c r="G146" s="235"/>
      <c r="H146" s="237"/>
      <c r="I146" s="235"/>
      <c r="J146" s="23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235"/>
      <c r="F147" s="237"/>
      <c r="G147" s="235"/>
      <c r="H147" s="237"/>
      <c r="I147" s="235"/>
      <c r="J147" s="23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235"/>
      <c r="F148" s="237"/>
      <c r="G148" s="235"/>
      <c r="H148" s="237"/>
      <c r="I148" s="235"/>
      <c r="J148" s="23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235"/>
      <c r="F149" s="237"/>
      <c r="G149" s="235"/>
      <c r="H149" s="237"/>
      <c r="I149" s="235"/>
      <c r="J149" s="23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235"/>
      <c r="F150" s="237"/>
      <c r="G150" s="235"/>
      <c r="H150" s="237"/>
      <c r="I150" s="235"/>
      <c r="J150" s="23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235"/>
      <c r="F151" s="237"/>
      <c r="G151" s="235"/>
      <c r="H151" s="237"/>
      <c r="I151" s="235"/>
      <c r="J151" s="23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235"/>
      <c r="F152" s="237"/>
      <c r="G152" s="235"/>
      <c r="H152" s="237"/>
      <c r="I152" s="235"/>
      <c r="J152" s="23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235"/>
      <c r="F153" s="237"/>
      <c r="G153" s="235"/>
      <c r="H153" s="237"/>
      <c r="I153" s="235"/>
      <c r="J153" s="23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235"/>
      <c r="F154" s="237"/>
      <c r="G154" s="235"/>
      <c r="H154" s="237"/>
      <c r="I154" s="235"/>
      <c r="J154" s="23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235"/>
      <c r="F155" s="237"/>
      <c r="G155" s="235"/>
      <c r="H155" s="237"/>
      <c r="I155" s="235"/>
      <c r="J155" s="23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235"/>
      <c r="F156" s="237"/>
      <c r="G156" s="235"/>
      <c r="H156" s="237"/>
      <c r="I156" s="235"/>
      <c r="J156" s="23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238"/>
      <c r="F157" s="239"/>
      <c r="G157" s="238"/>
      <c r="H157" s="239"/>
      <c r="I157" s="238"/>
      <c r="J157" s="240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4c3uJZ+lpNSeVM5DQYd0DyuyUlfSONcjgoo2GMiQhCnewyyqLVetnRASnwhFJxCivPbd78KIt96whhyUd6ZuTA==" saltValue="s4R2b3JtPwuPu+qu5cLsBA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4" name="Group Box 2">
              <controlPr defaultSize="0" autoFill="0" autoPict="0">
                <anchor moveWithCells="1">
                  <from>
                    <xdr:col>7</xdr:col>
                    <xdr:colOff>419100</xdr:colOff>
                    <xdr:row>1</xdr:row>
                    <xdr:rowOff>38100</xdr:rowOff>
                  </from>
                  <to>
                    <xdr:col>8</xdr:col>
                    <xdr:colOff>495300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RAPOR'!J10</f>
        <v>Nilai Mapel 2.  Fisika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186">
        <v>13</v>
      </c>
      <c r="F11" s="262"/>
      <c r="G11" s="186"/>
      <c r="H11" s="186"/>
      <c r="I11" s="186"/>
      <c r="J11" s="186"/>
      <c r="K11" s="189">
        <f>IFERROR(AVERAGE(E11:J11),"  ")</f>
        <v>13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6">
        <v>5</v>
      </c>
      <c r="F12" s="228"/>
      <c r="G12" s="186"/>
      <c r="H12" s="186"/>
      <c r="I12" s="186"/>
      <c r="J12" s="186"/>
      <c r="K12" s="189">
        <f t="shared" ref="K12:K75" si="0">IFERROR(AVERAGE(E12:J12),"  ")</f>
        <v>5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6"/>
      <c r="F13" s="262"/>
      <c r="G13" s="186"/>
      <c r="H13" s="186"/>
      <c r="I13" s="186"/>
      <c r="J13" s="18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6"/>
      <c r="F14" s="228"/>
      <c r="G14" s="186"/>
      <c r="H14" s="186"/>
      <c r="I14" s="186"/>
      <c r="J14" s="18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6"/>
      <c r="F15" s="262"/>
      <c r="G15" s="186"/>
      <c r="H15" s="186"/>
      <c r="I15" s="186"/>
      <c r="J15" s="18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6"/>
      <c r="F16" s="228"/>
      <c r="G16" s="186"/>
      <c r="H16" s="186"/>
      <c r="I16" s="186"/>
      <c r="J16" s="18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6"/>
      <c r="F17" s="262"/>
      <c r="G17" s="186"/>
      <c r="H17" s="186"/>
      <c r="I17" s="186"/>
      <c r="J17" s="18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6"/>
      <c r="F18" s="262"/>
      <c r="G18" s="186"/>
      <c r="H18" s="186"/>
      <c r="I18" s="186"/>
      <c r="J18" s="18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6"/>
      <c r="F19" s="262"/>
      <c r="G19" s="186"/>
      <c r="H19" s="186"/>
      <c r="I19" s="186"/>
      <c r="J19" s="18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6"/>
      <c r="F20" s="262"/>
      <c r="G20" s="186"/>
      <c r="H20" s="186"/>
      <c r="I20" s="186"/>
      <c r="J20" s="18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6"/>
      <c r="F21" s="262"/>
      <c r="G21" s="186"/>
      <c r="H21" s="186"/>
      <c r="I21" s="186"/>
      <c r="J21" s="18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6"/>
      <c r="F22" s="262"/>
      <c r="G22" s="186"/>
      <c r="H22" s="186"/>
      <c r="I22" s="186"/>
      <c r="J22" s="18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6"/>
      <c r="F23" s="262"/>
      <c r="G23" s="186"/>
      <c r="H23" s="186"/>
      <c r="I23" s="186"/>
      <c r="J23" s="186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6"/>
      <c r="F24" s="262"/>
      <c r="G24" s="229"/>
      <c r="H24" s="186"/>
      <c r="I24" s="229"/>
      <c r="J24" s="229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6"/>
      <c r="F25" s="228"/>
      <c r="G25" s="186"/>
      <c r="H25" s="186"/>
      <c r="I25" s="186"/>
      <c r="J25" s="18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6"/>
      <c r="F26" s="228"/>
      <c r="G26" s="186"/>
      <c r="H26" s="186"/>
      <c r="I26" s="186"/>
      <c r="J26" s="18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6"/>
      <c r="F27" s="228"/>
      <c r="G27" s="186"/>
      <c r="H27" s="186"/>
      <c r="I27" s="186"/>
      <c r="J27" s="18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6"/>
      <c r="F28" s="228"/>
      <c r="G28" s="186"/>
      <c r="H28" s="186"/>
      <c r="I28" s="186"/>
      <c r="J28" s="18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6"/>
      <c r="F29" s="228"/>
      <c r="G29" s="186"/>
      <c r="H29" s="186"/>
      <c r="I29" s="186"/>
      <c r="J29" s="18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6"/>
      <c r="F30" s="228"/>
      <c r="G30" s="186"/>
      <c r="H30" s="186"/>
      <c r="I30" s="186"/>
      <c r="J30" s="18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6"/>
      <c r="F31" s="228"/>
      <c r="G31" s="186"/>
      <c r="H31" s="186"/>
      <c r="I31" s="186"/>
      <c r="J31" s="18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6"/>
      <c r="F32" s="228"/>
      <c r="G32" s="186"/>
      <c r="H32" s="186"/>
      <c r="I32" s="186"/>
      <c r="J32" s="18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6"/>
      <c r="F33" s="186"/>
      <c r="G33" s="186"/>
      <c r="H33" s="186"/>
      <c r="I33" s="186"/>
      <c r="J33" s="18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6"/>
      <c r="F34" s="262"/>
      <c r="G34" s="186"/>
      <c r="H34" s="186"/>
      <c r="I34" s="186"/>
      <c r="J34" s="18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6"/>
      <c r="F35" s="262"/>
      <c r="G35" s="186"/>
      <c r="H35" s="186"/>
      <c r="I35" s="186"/>
      <c r="J35" s="18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6"/>
      <c r="F36" s="262"/>
      <c r="G36" s="186"/>
      <c r="H36" s="186"/>
      <c r="I36" s="186"/>
      <c r="J36" s="18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6"/>
      <c r="F37" s="262"/>
      <c r="G37" s="186"/>
      <c r="H37" s="186"/>
      <c r="I37" s="186"/>
      <c r="J37" s="18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6"/>
      <c r="F38" s="262"/>
      <c r="G38" s="186"/>
      <c r="H38" s="186"/>
      <c r="I38" s="186"/>
      <c r="J38" s="18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6"/>
      <c r="F39" s="262"/>
      <c r="G39" s="186"/>
      <c r="H39" s="186"/>
      <c r="I39" s="186"/>
      <c r="J39" s="18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6"/>
      <c r="F40" s="262"/>
      <c r="G40" s="186"/>
      <c r="H40" s="186"/>
      <c r="I40" s="186"/>
      <c r="J40" s="186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6"/>
      <c r="F41" s="228"/>
      <c r="G41" s="229"/>
      <c r="H41" s="186"/>
      <c r="I41" s="229"/>
      <c r="J41" s="229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6"/>
      <c r="F42" s="228"/>
      <c r="G42" s="186"/>
      <c r="H42" s="186"/>
      <c r="I42" s="186"/>
      <c r="J42" s="18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6"/>
      <c r="F43" s="228"/>
      <c r="G43" s="186"/>
      <c r="H43" s="186"/>
      <c r="I43" s="186"/>
      <c r="J43" s="18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6"/>
      <c r="F44" s="228"/>
      <c r="G44" s="186"/>
      <c r="H44" s="186"/>
      <c r="I44" s="186"/>
      <c r="J44" s="18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6"/>
      <c r="F45" s="228"/>
      <c r="G45" s="186"/>
      <c r="H45" s="186"/>
      <c r="I45" s="186"/>
      <c r="J45" s="18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6"/>
      <c r="F46" s="228"/>
      <c r="G46" s="186"/>
      <c r="H46" s="186"/>
      <c r="I46" s="186"/>
      <c r="J46" s="18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6"/>
      <c r="F47" s="228"/>
      <c r="G47" s="186"/>
      <c r="H47" s="186"/>
      <c r="I47" s="186"/>
      <c r="J47" s="18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6"/>
      <c r="F48" s="228"/>
      <c r="G48" s="186"/>
      <c r="H48" s="186"/>
      <c r="I48" s="186"/>
      <c r="J48" s="18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6"/>
      <c r="F49" s="228"/>
      <c r="G49" s="186"/>
      <c r="H49" s="186"/>
      <c r="I49" s="186"/>
      <c r="J49" s="18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6"/>
      <c r="F50" s="262"/>
      <c r="G50" s="186"/>
      <c r="H50" s="186"/>
      <c r="I50" s="186"/>
      <c r="J50" s="186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186"/>
      <c r="F51" s="263"/>
      <c r="G51" s="233"/>
      <c r="H51" s="263"/>
      <c r="I51" s="233"/>
      <c r="J51" s="190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186"/>
      <c r="F52" s="263"/>
      <c r="G52" s="233"/>
      <c r="H52" s="263"/>
      <c r="I52" s="233"/>
      <c r="J52" s="190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186"/>
      <c r="F53" s="263"/>
      <c r="G53" s="233"/>
      <c r="H53" s="263"/>
      <c r="I53" s="233"/>
      <c r="J53" s="190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186"/>
      <c r="F54" s="263"/>
      <c r="G54" s="233"/>
      <c r="H54" s="263"/>
      <c r="I54" s="233"/>
      <c r="J54" s="190"/>
      <c r="K54" s="189" t="str">
        <f t="shared" si="0"/>
        <v xml:space="preserve">  </v>
      </c>
      <c r="L54" s="93"/>
      <c r="M54" s="93"/>
    </row>
    <row r="55" spans="1:13" ht="15.75" customHeight="1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186"/>
      <c r="F55" s="264"/>
      <c r="G55" s="233"/>
      <c r="H55" s="264"/>
      <c r="I55" s="233"/>
      <c r="J55" s="190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186"/>
      <c r="F56" s="264"/>
      <c r="G56" s="233"/>
      <c r="H56" s="264"/>
      <c r="I56" s="233"/>
      <c r="J56" s="190"/>
      <c r="K56" s="189" t="str">
        <f t="shared" si="0"/>
        <v xml:space="preserve">  </v>
      </c>
      <c r="L56" s="93"/>
      <c r="M56" s="93"/>
    </row>
    <row r="57" spans="1:13" ht="15.75" customHeight="1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186"/>
      <c r="F57" s="264"/>
      <c r="G57" s="235"/>
      <c r="H57" s="264"/>
      <c r="I57" s="233"/>
      <c r="J57" s="190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186"/>
      <c r="F58" s="264"/>
      <c r="G58" s="235"/>
      <c r="H58" s="264"/>
      <c r="I58" s="233"/>
      <c r="J58" s="190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235"/>
      <c r="F59" s="237"/>
      <c r="G59" s="235"/>
      <c r="H59" s="263"/>
      <c r="I59" s="235"/>
      <c r="J59" s="23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235"/>
      <c r="F60" s="237"/>
      <c r="G60" s="235"/>
      <c r="H60" s="263"/>
      <c r="I60" s="235"/>
      <c r="J60" s="23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5"/>
      <c r="F61" s="237"/>
      <c r="G61" s="235"/>
      <c r="H61" s="237"/>
      <c r="I61" s="235"/>
      <c r="J61" s="23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5"/>
      <c r="F62" s="237"/>
      <c r="G62" s="235"/>
      <c r="H62" s="237"/>
      <c r="I62" s="235"/>
      <c r="J62" s="23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5"/>
      <c r="F63" s="237"/>
      <c r="G63" s="235"/>
      <c r="H63" s="237"/>
      <c r="I63" s="235"/>
      <c r="J63" s="23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8"/>
      <c r="F64" s="239"/>
      <c r="G64" s="238"/>
      <c r="H64" s="239"/>
      <c r="I64" s="238"/>
      <c r="J64" s="240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0"/>
      <c r="F65" s="231"/>
      <c r="G65" s="230"/>
      <c r="H65" s="231"/>
      <c r="I65" s="230"/>
      <c r="J65" s="231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0"/>
      <c r="F66" s="231"/>
      <c r="G66" s="230"/>
      <c r="H66" s="231"/>
      <c r="I66" s="230"/>
      <c r="J66" s="231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0"/>
      <c r="F67" s="231"/>
      <c r="G67" s="230"/>
      <c r="H67" s="231"/>
      <c r="I67" s="230"/>
      <c r="J67" s="231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0"/>
      <c r="F68" s="231"/>
      <c r="G68" s="230"/>
      <c r="H68" s="231"/>
      <c r="I68" s="230"/>
      <c r="J68" s="231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0"/>
      <c r="F69" s="231"/>
      <c r="G69" s="230"/>
      <c r="H69" s="231"/>
      <c r="I69" s="230"/>
      <c r="J69" s="231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0"/>
      <c r="F70" s="231"/>
      <c r="G70" s="230"/>
      <c r="H70" s="231"/>
      <c r="I70" s="230"/>
      <c r="J70" s="231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0"/>
      <c r="F71" s="231"/>
      <c r="G71" s="230"/>
      <c r="H71" s="231"/>
      <c r="I71" s="230"/>
      <c r="J71" s="231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0"/>
      <c r="F72" s="231"/>
      <c r="G72" s="230"/>
      <c r="H72" s="231"/>
      <c r="I72" s="230"/>
      <c r="J72" s="231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0"/>
      <c r="F73" s="231"/>
      <c r="G73" s="230"/>
      <c r="H73" s="231"/>
      <c r="I73" s="230"/>
      <c r="J73" s="231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0"/>
      <c r="F74" s="231"/>
      <c r="G74" s="230"/>
      <c r="H74" s="231"/>
      <c r="I74" s="230"/>
      <c r="J74" s="231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0"/>
      <c r="F75" s="231"/>
      <c r="G75" s="230"/>
      <c r="H75" s="231"/>
      <c r="I75" s="230"/>
      <c r="J75" s="231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0"/>
      <c r="F76" s="231"/>
      <c r="G76" s="230"/>
      <c r="H76" s="231"/>
      <c r="I76" s="230"/>
      <c r="J76" s="231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0"/>
      <c r="F77" s="231"/>
      <c r="G77" s="230"/>
      <c r="H77" s="231"/>
      <c r="I77" s="230"/>
      <c r="J77" s="231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0"/>
      <c r="F78" s="231"/>
      <c r="G78" s="230"/>
      <c r="H78" s="231"/>
      <c r="I78" s="230"/>
      <c r="J78" s="231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0"/>
      <c r="F79" s="231"/>
      <c r="G79" s="230"/>
      <c r="H79" s="231"/>
      <c r="I79" s="230"/>
      <c r="J79" s="231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0"/>
      <c r="F80" s="231"/>
      <c r="G80" s="230"/>
      <c r="H80" s="231"/>
      <c r="I80" s="230"/>
      <c r="J80" s="231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0"/>
      <c r="F81" s="231"/>
      <c r="G81" s="230"/>
      <c r="H81" s="231"/>
      <c r="I81" s="230"/>
      <c r="J81" s="231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0"/>
      <c r="F82" s="231"/>
      <c r="G82" s="230"/>
      <c r="H82" s="231"/>
      <c r="I82" s="230"/>
      <c r="J82" s="231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92"/>
      <c r="F83" s="26"/>
      <c r="G83" s="92"/>
      <c r="H83" s="26"/>
      <c r="I83" s="92"/>
      <c r="J83" s="2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92"/>
      <c r="F84" s="26"/>
      <c r="G84" s="92"/>
      <c r="H84" s="26"/>
      <c r="I84" s="92"/>
      <c r="J84" s="2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92"/>
      <c r="F85" s="26"/>
      <c r="G85" s="92"/>
      <c r="H85" s="26"/>
      <c r="I85" s="92"/>
      <c r="J85" s="2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92"/>
      <c r="F86" s="26"/>
      <c r="G86" s="92"/>
      <c r="H86" s="26"/>
      <c r="I86" s="92"/>
      <c r="J86" s="2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92"/>
      <c r="F87" s="26"/>
      <c r="G87" s="92"/>
      <c r="H87" s="26"/>
      <c r="I87" s="92"/>
      <c r="J87" s="2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92"/>
      <c r="F88" s="26"/>
      <c r="G88" s="92"/>
      <c r="H88" s="26"/>
      <c r="I88" s="92"/>
      <c r="J88" s="2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92"/>
      <c r="F89" s="26"/>
      <c r="G89" s="92"/>
      <c r="H89" s="26"/>
      <c r="I89" s="92"/>
      <c r="J89" s="2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92"/>
      <c r="F90" s="26"/>
      <c r="G90" s="92"/>
      <c r="H90" s="26"/>
      <c r="I90" s="92"/>
      <c r="J90" s="2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92"/>
      <c r="F91" s="26"/>
      <c r="G91" s="92"/>
      <c r="H91" s="26"/>
      <c r="I91" s="92"/>
      <c r="J91" s="2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92"/>
      <c r="F92" s="26"/>
      <c r="G92" s="92"/>
      <c r="H92" s="26"/>
      <c r="I92" s="92"/>
      <c r="J92" s="2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92"/>
      <c r="F93" s="26"/>
      <c r="G93" s="92"/>
      <c r="H93" s="26"/>
      <c r="I93" s="92"/>
      <c r="J93" s="2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92"/>
      <c r="F94" s="26"/>
      <c r="G94" s="92"/>
      <c r="H94" s="26"/>
      <c r="I94" s="92"/>
      <c r="J94" s="2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92"/>
      <c r="F95" s="26"/>
      <c r="G95" s="92"/>
      <c r="H95" s="26"/>
      <c r="I95" s="92"/>
      <c r="J95" s="2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92"/>
      <c r="F96" s="26"/>
      <c r="G96" s="92"/>
      <c r="H96" s="26"/>
      <c r="I96" s="92"/>
      <c r="J96" s="2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92"/>
      <c r="F97" s="26"/>
      <c r="G97" s="92"/>
      <c r="H97" s="26"/>
      <c r="I97" s="92"/>
      <c r="J97" s="2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sUzonMC+2AqDnn5lJV1rdv3n6gMHs5Cs1cyD1rMZg5MSINN+W0KqhHZxW+Ht6en5fdQ0crl3bXqrjrWBGRLdow==" saltValue="NaRo2XX91W2v3zPi1zImMA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4" name="Group Box 2">
              <controlPr defaultSize="0" autoFill="0" autoPict="0">
                <anchor moveWithCells="1">
                  <from>
                    <xdr:col>7</xdr:col>
                    <xdr:colOff>438150</xdr:colOff>
                    <xdr:row>1</xdr:row>
                    <xdr:rowOff>28575</xdr:rowOff>
                  </from>
                  <to>
                    <xdr:col>8</xdr:col>
                    <xdr:colOff>514350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RAPOR'!J11</f>
        <v>Nilai Mapel 3.  Kimia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187">
        <v>14</v>
      </c>
      <c r="F11" s="262"/>
      <c r="G11" s="187"/>
      <c r="H11" s="187"/>
      <c r="I11" s="187"/>
      <c r="J11" s="187"/>
      <c r="K11" s="189">
        <f>IFERROR(AVERAGE(E11:J11),"  ")</f>
        <v>14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7">
        <v>4</v>
      </c>
      <c r="F12" s="228"/>
      <c r="G12" s="187"/>
      <c r="H12" s="187"/>
      <c r="I12" s="187"/>
      <c r="J12" s="187"/>
      <c r="K12" s="189">
        <f t="shared" ref="K12:K75" si="0">IFERROR(AVERAGE(E12:J12),"  ")</f>
        <v>4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7"/>
      <c r="F13" s="262"/>
      <c r="G13" s="187"/>
      <c r="H13" s="187"/>
      <c r="I13" s="187"/>
      <c r="J13" s="187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7"/>
      <c r="F14" s="228"/>
      <c r="G14" s="187"/>
      <c r="H14" s="187"/>
      <c r="I14" s="187"/>
      <c r="J14" s="187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7"/>
      <c r="F15" s="262"/>
      <c r="G15" s="187"/>
      <c r="H15" s="187"/>
      <c r="I15" s="187"/>
      <c r="J15" s="187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7"/>
      <c r="F16" s="228"/>
      <c r="G16" s="187"/>
      <c r="H16" s="187"/>
      <c r="I16" s="187"/>
      <c r="J16" s="187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7"/>
      <c r="F17" s="262"/>
      <c r="G17" s="187"/>
      <c r="H17" s="187"/>
      <c r="I17" s="187"/>
      <c r="J17" s="187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7"/>
      <c r="F18" s="262"/>
      <c r="G18" s="187"/>
      <c r="H18" s="187"/>
      <c r="I18" s="187"/>
      <c r="J18" s="187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7"/>
      <c r="F19" s="262"/>
      <c r="G19" s="187"/>
      <c r="H19" s="187"/>
      <c r="I19" s="187"/>
      <c r="J19" s="187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7"/>
      <c r="F20" s="262"/>
      <c r="G20" s="187"/>
      <c r="H20" s="187"/>
      <c r="I20" s="187"/>
      <c r="J20" s="187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7"/>
      <c r="F21" s="262"/>
      <c r="G21" s="187"/>
      <c r="H21" s="187"/>
      <c r="I21" s="187"/>
      <c r="J21" s="187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7"/>
      <c r="F22" s="262"/>
      <c r="G22" s="187"/>
      <c r="H22" s="187"/>
      <c r="I22" s="187"/>
      <c r="J22" s="187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7"/>
      <c r="F23" s="262"/>
      <c r="G23" s="187"/>
      <c r="H23" s="187"/>
      <c r="I23" s="187"/>
      <c r="J23" s="187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7"/>
      <c r="F24" s="262"/>
      <c r="G24" s="188"/>
      <c r="H24" s="187"/>
      <c r="I24" s="188"/>
      <c r="J24" s="188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7"/>
      <c r="F25" s="228"/>
      <c r="G25" s="187"/>
      <c r="H25" s="187"/>
      <c r="I25" s="187"/>
      <c r="J25" s="187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7"/>
      <c r="F26" s="228"/>
      <c r="G26" s="187"/>
      <c r="H26" s="187"/>
      <c r="I26" s="187"/>
      <c r="J26" s="187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7"/>
      <c r="F27" s="228"/>
      <c r="G27" s="187"/>
      <c r="H27" s="187"/>
      <c r="I27" s="187"/>
      <c r="J27" s="187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7"/>
      <c r="F28" s="228"/>
      <c r="G28" s="187"/>
      <c r="H28" s="187"/>
      <c r="I28" s="187"/>
      <c r="J28" s="187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7"/>
      <c r="F29" s="228"/>
      <c r="G29" s="187"/>
      <c r="H29" s="187"/>
      <c r="I29" s="187"/>
      <c r="J29" s="187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7"/>
      <c r="F30" s="228"/>
      <c r="G30" s="187"/>
      <c r="H30" s="187"/>
      <c r="I30" s="187"/>
      <c r="J30" s="187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7"/>
      <c r="F31" s="228"/>
      <c r="G31" s="187"/>
      <c r="H31" s="187"/>
      <c r="I31" s="187"/>
      <c r="J31" s="187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7"/>
      <c r="F32" s="228"/>
      <c r="G32" s="187"/>
      <c r="H32" s="187"/>
      <c r="I32" s="187"/>
      <c r="J32" s="187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7"/>
      <c r="F33" s="187"/>
      <c r="G33" s="187"/>
      <c r="H33" s="187"/>
      <c r="I33" s="187"/>
      <c r="J33" s="187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7"/>
      <c r="F34" s="262"/>
      <c r="G34" s="187"/>
      <c r="H34" s="187"/>
      <c r="I34" s="187"/>
      <c r="J34" s="187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7"/>
      <c r="F35" s="262"/>
      <c r="G35" s="187"/>
      <c r="H35" s="187"/>
      <c r="I35" s="187"/>
      <c r="J35" s="187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7"/>
      <c r="F36" s="262"/>
      <c r="G36" s="187"/>
      <c r="H36" s="187"/>
      <c r="I36" s="187"/>
      <c r="J36" s="187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7"/>
      <c r="F37" s="262"/>
      <c r="G37" s="187"/>
      <c r="H37" s="187"/>
      <c r="I37" s="187"/>
      <c r="J37" s="187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7"/>
      <c r="F38" s="262"/>
      <c r="G38" s="187"/>
      <c r="H38" s="187"/>
      <c r="I38" s="187"/>
      <c r="J38" s="187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7"/>
      <c r="F39" s="262"/>
      <c r="G39" s="187"/>
      <c r="H39" s="187"/>
      <c r="I39" s="187"/>
      <c r="J39" s="187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7"/>
      <c r="F40" s="262"/>
      <c r="G40" s="187"/>
      <c r="H40" s="187"/>
      <c r="I40" s="187"/>
      <c r="J40" s="187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7"/>
      <c r="F41" s="228"/>
      <c r="G41" s="188"/>
      <c r="H41" s="187"/>
      <c r="I41" s="188"/>
      <c r="J41" s="188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7"/>
      <c r="F42" s="228"/>
      <c r="G42" s="187"/>
      <c r="H42" s="187"/>
      <c r="I42" s="187"/>
      <c r="J42" s="187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7"/>
      <c r="F43" s="228"/>
      <c r="G43" s="187"/>
      <c r="H43" s="187"/>
      <c r="I43" s="187"/>
      <c r="J43" s="187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7"/>
      <c r="F44" s="228"/>
      <c r="G44" s="187"/>
      <c r="H44" s="187"/>
      <c r="I44" s="187"/>
      <c r="J44" s="187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7"/>
      <c r="F45" s="228"/>
      <c r="G45" s="187"/>
      <c r="H45" s="187"/>
      <c r="I45" s="187"/>
      <c r="J45" s="187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7"/>
      <c r="F46" s="228"/>
      <c r="G46" s="187"/>
      <c r="H46" s="187"/>
      <c r="I46" s="187"/>
      <c r="J46" s="187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7"/>
      <c r="F47" s="228"/>
      <c r="G47" s="187"/>
      <c r="H47" s="187"/>
      <c r="I47" s="187"/>
      <c r="J47" s="187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7"/>
      <c r="F48" s="228"/>
      <c r="G48" s="187"/>
      <c r="H48" s="187"/>
      <c r="I48" s="187"/>
      <c r="J48" s="187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7"/>
      <c r="F49" s="228"/>
      <c r="G49" s="187"/>
      <c r="H49" s="187"/>
      <c r="I49" s="187"/>
      <c r="J49" s="187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7"/>
      <c r="F50" s="262"/>
      <c r="G50" s="187"/>
      <c r="H50" s="187"/>
      <c r="I50" s="187"/>
      <c r="J50" s="187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187"/>
      <c r="F51" s="237"/>
      <c r="G51" s="233"/>
      <c r="H51" s="263"/>
      <c r="I51" s="233"/>
      <c r="J51" s="190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187"/>
      <c r="F52" s="237"/>
      <c r="G52" s="233"/>
      <c r="H52" s="263"/>
      <c r="I52" s="233"/>
      <c r="J52" s="190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187"/>
      <c r="F53" s="237"/>
      <c r="G53" s="233"/>
      <c r="H53" s="263"/>
      <c r="I53" s="233"/>
      <c r="J53" s="190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187"/>
      <c r="F54" s="237"/>
      <c r="G54" s="233"/>
      <c r="H54" s="263"/>
      <c r="I54" s="233"/>
      <c r="J54" s="190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187"/>
      <c r="F55" s="237"/>
      <c r="G55" s="233"/>
      <c r="H55" s="263"/>
      <c r="I55" s="233"/>
      <c r="J55" s="190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187"/>
      <c r="F56" s="237"/>
      <c r="G56" s="233"/>
      <c r="H56" s="263"/>
      <c r="I56" s="233"/>
      <c r="J56" s="190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187"/>
      <c r="F57" s="237"/>
      <c r="G57" s="233"/>
      <c r="H57" s="263"/>
      <c r="I57" s="235"/>
      <c r="J57" s="23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187"/>
      <c r="F58" s="237"/>
      <c r="G58" s="233"/>
      <c r="H58" s="263"/>
      <c r="I58" s="235"/>
      <c r="J58" s="23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187"/>
      <c r="F59" s="237"/>
      <c r="G59" s="233"/>
      <c r="H59" s="237"/>
      <c r="I59" s="235"/>
      <c r="J59" s="23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187"/>
      <c r="F60" s="237"/>
      <c r="G60" s="233"/>
      <c r="H60" s="237"/>
      <c r="I60" s="235"/>
      <c r="J60" s="23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5"/>
      <c r="F61" s="237"/>
      <c r="G61" s="233"/>
      <c r="H61" s="237"/>
      <c r="I61" s="235"/>
      <c r="J61" s="23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5"/>
      <c r="F62" s="237"/>
      <c r="G62" s="233"/>
      <c r="H62" s="237"/>
      <c r="I62" s="235"/>
      <c r="J62" s="23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8"/>
      <c r="F63" s="239"/>
      <c r="G63" s="238"/>
      <c r="H63" s="239"/>
      <c r="I63" s="238"/>
      <c r="J63" s="240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0"/>
      <c r="F64" s="231"/>
      <c r="G64" s="230"/>
      <c r="H64" s="231"/>
      <c r="I64" s="230"/>
      <c r="J64" s="231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0"/>
      <c r="F65" s="231"/>
      <c r="G65" s="230"/>
      <c r="H65" s="231"/>
      <c r="I65" s="230"/>
      <c r="J65" s="231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0"/>
      <c r="F66" s="231"/>
      <c r="G66" s="230"/>
      <c r="H66" s="231"/>
      <c r="I66" s="230"/>
      <c r="J66" s="231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0"/>
      <c r="F67" s="231"/>
      <c r="G67" s="230"/>
      <c r="H67" s="231"/>
      <c r="I67" s="230"/>
      <c r="J67" s="231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0"/>
      <c r="F68" s="231"/>
      <c r="G68" s="230"/>
      <c r="H68" s="231"/>
      <c r="I68" s="230"/>
      <c r="J68" s="231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0"/>
      <c r="F69" s="231"/>
      <c r="G69" s="230"/>
      <c r="H69" s="231"/>
      <c r="I69" s="230"/>
      <c r="J69" s="231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0"/>
      <c r="F70" s="231"/>
      <c r="G70" s="230"/>
      <c r="H70" s="231"/>
      <c r="I70" s="230"/>
      <c r="J70" s="231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0"/>
      <c r="F71" s="231"/>
      <c r="G71" s="230"/>
      <c r="H71" s="231"/>
      <c r="I71" s="230"/>
      <c r="J71" s="231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0"/>
      <c r="F72" s="231"/>
      <c r="G72" s="230"/>
      <c r="H72" s="231"/>
      <c r="I72" s="230"/>
      <c r="J72" s="231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0"/>
      <c r="F73" s="231"/>
      <c r="G73" s="230"/>
      <c r="H73" s="231"/>
      <c r="I73" s="230"/>
      <c r="J73" s="231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0"/>
      <c r="F74" s="231"/>
      <c r="G74" s="230"/>
      <c r="H74" s="231"/>
      <c r="I74" s="230"/>
      <c r="J74" s="231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0"/>
      <c r="F75" s="231"/>
      <c r="G75" s="230"/>
      <c r="H75" s="231"/>
      <c r="I75" s="230"/>
      <c r="J75" s="231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0"/>
      <c r="F76" s="231"/>
      <c r="G76" s="230"/>
      <c r="H76" s="231"/>
      <c r="I76" s="230"/>
      <c r="J76" s="231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0"/>
      <c r="F77" s="231"/>
      <c r="G77" s="230"/>
      <c r="H77" s="231"/>
      <c r="I77" s="230"/>
      <c r="J77" s="231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0"/>
      <c r="F78" s="231"/>
      <c r="G78" s="230"/>
      <c r="H78" s="231"/>
      <c r="I78" s="230"/>
      <c r="J78" s="231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0"/>
      <c r="F79" s="231"/>
      <c r="G79" s="230"/>
      <c r="H79" s="231"/>
      <c r="I79" s="230"/>
      <c r="J79" s="231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0"/>
      <c r="F80" s="231"/>
      <c r="G80" s="230"/>
      <c r="H80" s="231"/>
      <c r="I80" s="230"/>
      <c r="J80" s="231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0"/>
      <c r="F81" s="231"/>
      <c r="G81" s="230"/>
      <c r="H81" s="231"/>
      <c r="I81" s="230"/>
      <c r="J81" s="231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0"/>
      <c r="F82" s="231"/>
      <c r="G82" s="230"/>
      <c r="H82" s="231"/>
      <c r="I82" s="230"/>
      <c r="J82" s="231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230"/>
      <c r="F83" s="231"/>
      <c r="G83" s="230"/>
      <c r="H83" s="231"/>
      <c r="I83" s="230"/>
      <c r="J83" s="231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230"/>
      <c r="F84" s="231"/>
      <c r="G84" s="230"/>
      <c r="H84" s="231"/>
      <c r="I84" s="230"/>
      <c r="J84" s="231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230"/>
      <c r="F85" s="231"/>
      <c r="G85" s="230"/>
      <c r="H85" s="231"/>
      <c r="I85" s="230"/>
      <c r="J85" s="231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230"/>
      <c r="F86" s="231"/>
      <c r="G86" s="230"/>
      <c r="H86" s="231"/>
      <c r="I86" s="230"/>
      <c r="J86" s="231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230"/>
      <c r="F87" s="231"/>
      <c r="G87" s="230"/>
      <c r="H87" s="231"/>
      <c r="I87" s="230"/>
      <c r="J87" s="231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230"/>
      <c r="F88" s="231"/>
      <c r="G88" s="230"/>
      <c r="H88" s="231"/>
      <c r="I88" s="230"/>
      <c r="J88" s="231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230"/>
      <c r="F89" s="231"/>
      <c r="G89" s="230"/>
      <c r="H89" s="231"/>
      <c r="I89" s="230"/>
      <c r="J89" s="231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230"/>
      <c r="F90" s="231"/>
      <c r="G90" s="230"/>
      <c r="H90" s="231"/>
      <c r="I90" s="230"/>
      <c r="J90" s="231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230"/>
      <c r="F91" s="231"/>
      <c r="G91" s="230"/>
      <c r="H91" s="231"/>
      <c r="I91" s="230"/>
      <c r="J91" s="231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230"/>
      <c r="F92" s="231"/>
      <c r="G92" s="230"/>
      <c r="H92" s="231"/>
      <c r="I92" s="230"/>
      <c r="J92" s="231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230"/>
      <c r="F93" s="231"/>
      <c r="G93" s="230"/>
      <c r="H93" s="231"/>
      <c r="I93" s="230"/>
      <c r="J93" s="231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230"/>
      <c r="F94" s="231"/>
      <c r="G94" s="230"/>
      <c r="H94" s="231"/>
      <c r="I94" s="230"/>
      <c r="J94" s="231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230"/>
      <c r="F95" s="231"/>
      <c r="G95" s="230"/>
      <c r="H95" s="231"/>
      <c r="I95" s="230"/>
      <c r="J95" s="231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230"/>
      <c r="F96" s="231"/>
      <c r="G96" s="230"/>
      <c r="H96" s="231"/>
      <c r="I96" s="230"/>
      <c r="J96" s="231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230"/>
      <c r="F97" s="231"/>
      <c r="G97" s="230"/>
      <c r="H97" s="231"/>
      <c r="I97" s="230"/>
      <c r="J97" s="231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230"/>
      <c r="F98" s="231"/>
      <c r="G98" s="230"/>
      <c r="H98" s="231"/>
      <c r="I98" s="230"/>
      <c r="J98" s="231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230"/>
      <c r="F99" s="231"/>
      <c r="G99" s="230"/>
      <c r="H99" s="231"/>
      <c r="I99" s="230"/>
      <c r="J99" s="231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230"/>
      <c r="F100" s="231"/>
      <c r="G100" s="230"/>
      <c r="H100" s="231"/>
      <c r="I100" s="230"/>
      <c r="J100" s="231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230"/>
      <c r="F101" s="231"/>
      <c r="G101" s="230"/>
      <c r="H101" s="231"/>
      <c r="I101" s="230"/>
      <c r="J101" s="231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230"/>
      <c r="F102" s="231"/>
      <c r="G102" s="230"/>
      <c r="H102" s="231"/>
      <c r="I102" s="230"/>
      <c r="J102" s="231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230"/>
      <c r="F103" s="231"/>
      <c r="G103" s="230"/>
      <c r="H103" s="231"/>
      <c r="I103" s="230"/>
      <c r="J103" s="231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230"/>
      <c r="F104" s="231"/>
      <c r="G104" s="230"/>
      <c r="H104" s="231"/>
      <c r="I104" s="230"/>
      <c r="J104" s="231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230"/>
      <c r="F105" s="231"/>
      <c r="G105" s="230"/>
      <c r="H105" s="231"/>
      <c r="I105" s="230"/>
      <c r="J105" s="231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230"/>
      <c r="F106" s="231"/>
      <c r="G106" s="230"/>
      <c r="H106" s="231"/>
      <c r="I106" s="230"/>
      <c r="J106" s="231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230"/>
      <c r="F107" s="231"/>
      <c r="G107" s="230"/>
      <c r="H107" s="231"/>
      <c r="I107" s="230"/>
      <c r="J107" s="231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230"/>
      <c r="F108" s="231"/>
      <c r="G108" s="230"/>
      <c r="H108" s="231"/>
      <c r="I108" s="230"/>
      <c r="J108" s="231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230"/>
      <c r="F109" s="231"/>
      <c r="G109" s="230"/>
      <c r="H109" s="231"/>
      <c r="I109" s="230"/>
      <c r="J109" s="231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230"/>
      <c r="F110" s="231"/>
      <c r="G110" s="230"/>
      <c r="H110" s="231"/>
      <c r="I110" s="230"/>
      <c r="J110" s="231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230"/>
      <c r="F111" s="231"/>
      <c r="G111" s="230"/>
      <c r="H111" s="231"/>
      <c r="I111" s="230"/>
      <c r="J111" s="231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230"/>
      <c r="F112" s="231"/>
      <c r="G112" s="230"/>
      <c r="H112" s="231"/>
      <c r="I112" s="230"/>
      <c r="J112" s="231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230"/>
      <c r="F113" s="231"/>
      <c r="G113" s="230"/>
      <c r="H113" s="231"/>
      <c r="I113" s="230"/>
      <c r="J113" s="231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230"/>
      <c r="F114" s="231"/>
      <c r="G114" s="230"/>
      <c r="H114" s="231"/>
      <c r="I114" s="230"/>
      <c r="J114" s="231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230"/>
      <c r="F115" s="231"/>
      <c r="G115" s="230"/>
      <c r="H115" s="231"/>
      <c r="I115" s="230"/>
      <c r="J115" s="231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230"/>
      <c r="F116" s="231"/>
      <c r="G116" s="230"/>
      <c r="H116" s="231"/>
      <c r="I116" s="230"/>
      <c r="J116" s="231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230"/>
      <c r="F117" s="231"/>
      <c r="G117" s="230"/>
      <c r="H117" s="231"/>
      <c r="I117" s="230"/>
      <c r="J117" s="231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230"/>
      <c r="F118" s="231"/>
      <c r="G118" s="230"/>
      <c r="H118" s="231"/>
      <c r="I118" s="230"/>
      <c r="J118" s="231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230"/>
      <c r="F119" s="231"/>
      <c r="G119" s="230"/>
      <c r="H119" s="231"/>
      <c r="I119" s="230"/>
      <c r="J119" s="231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230"/>
      <c r="F120" s="231"/>
      <c r="G120" s="230"/>
      <c r="H120" s="231"/>
      <c r="I120" s="230"/>
      <c r="J120" s="231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230"/>
      <c r="F121" s="231"/>
      <c r="G121" s="230"/>
      <c r="H121" s="231"/>
      <c r="I121" s="230"/>
      <c r="J121" s="231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230"/>
      <c r="F122" s="231"/>
      <c r="G122" s="230"/>
      <c r="H122" s="231"/>
      <c r="I122" s="230"/>
      <c r="J122" s="231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230"/>
      <c r="F123" s="231"/>
      <c r="G123" s="230"/>
      <c r="H123" s="231"/>
      <c r="I123" s="230"/>
      <c r="J123" s="231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230"/>
      <c r="F124" s="231"/>
      <c r="G124" s="230"/>
      <c r="H124" s="231"/>
      <c r="I124" s="230"/>
      <c r="J124" s="231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230"/>
      <c r="F125" s="231"/>
      <c r="G125" s="230"/>
      <c r="H125" s="231"/>
      <c r="I125" s="230"/>
      <c r="J125" s="231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230"/>
      <c r="F126" s="231"/>
      <c r="G126" s="230"/>
      <c r="H126" s="231"/>
      <c r="I126" s="230"/>
      <c r="J126" s="231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230"/>
      <c r="F127" s="231"/>
      <c r="G127" s="230"/>
      <c r="H127" s="231"/>
      <c r="I127" s="230"/>
      <c r="J127" s="231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230"/>
      <c r="F128" s="231"/>
      <c r="G128" s="230"/>
      <c r="H128" s="231"/>
      <c r="I128" s="230"/>
      <c r="J128" s="231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230"/>
      <c r="F129" s="231"/>
      <c r="G129" s="230"/>
      <c r="H129" s="231"/>
      <c r="I129" s="230"/>
      <c r="J129" s="231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230"/>
      <c r="F130" s="231"/>
      <c r="G130" s="230"/>
      <c r="H130" s="231"/>
      <c r="I130" s="230"/>
      <c r="J130" s="231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230"/>
      <c r="F131" s="231"/>
      <c r="G131" s="230"/>
      <c r="H131" s="231"/>
      <c r="I131" s="230"/>
      <c r="J131" s="231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230"/>
      <c r="F132" s="231"/>
      <c r="G132" s="230"/>
      <c r="H132" s="231"/>
      <c r="I132" s="230"/>
      <c r="J132" s="231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230"/>
      <c r="F133" s="231"/>
      <c r="G133" s="230"/>
      <c r="H133" s="231"/>
      <c r="I133" s="230"/>
      <c r="J133" s="231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230"/>
      <c r="F134" s="231"/>
      <c r="G134" s="230"/>
      <c r="H134" s="231"/>
      <c r="I134" s="230"/>
      <c r="J134" s="231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230"/>
      <c r="F135" s="231"/>
      <c r="G135" s="230"/>
      <c r="H135" s="231"/>
      <c r="I135" s="230"/>
      <c r="J135" s="231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230"/>
      <c r="F136" s="231"/>
      <c r="G136" s="230"/>
      <c r="H136" s="231"/>
      <c r="I136" s="230"/>
      <c r="J136" s="231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230"/>
      <c r="F137" s="231"/>
      <c r="G137" s="230"/>
      <c r="H137" s="231"/>
      <c r="I137" s="230"/>
      <c r="J137" s="231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230"/>
      <c r="F138" s="231"/>
      <c r="G138" s="230"/>
      <c r="H138" s="231"/>
      <c r="I138" s="230"/>
      <c r="J138" s="231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230"/>
      <c r="F139" s="231"/>
      <c r="G139" s="230"/>
      <c r="H139" s="231"/>
      <c r="I139" s="230"/>
      <c r="J139" s="231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230"/>
      <c r="F140" s="231"/>
      <c r="G140" s="230"/>
      <c r="H140" s="231"/>
      <c r="I140" s="230"/>
      <c r="J140" s="231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230"/>
      <c r="F141" s="231"/>
      <c r="G141" s="230"/>
      <c r="H141" s="231"/>
      <c r="I141" s="230"/>
      <c r="J141" s="231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230"/>
      <c r="F142" s="231"/>
      <c r="G142" s="230"/>
      <c r="H142" s="231"/>
      <c r="I142" s="230"/>
      <c r="J142" s="231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230"/>
      <c r="F143" s="231"/>
      <c r="G143" s="230"/>
      <c r="H143" s="231"/>
      <c r="I143" s="230"/>
      <c r="J143" s="231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230"/>
      <c r="F144" s="231"/>
      <c r="G144" s="230"/>
      <c r="H144" s="231"/>
      <c r="I144" s="230"/>
      <c r="J144" s="231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230"/>
      <c r="F145" s="231"/>
      <c r="G145" s="230"/>
      <c r="H145" s="231"/>
      <c r="I145" s="230"/>
      <c r="J145" s="231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230"/>
      <c r="F146" s="231"/>
      <c r="G146" s="230"/>
      <c r="H146" s="231"/>
      <c r="I146" s="230"/>
      <c r="J146" s="231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230"/>
      <c r="F147" s="231"/>
      <c r="G147" s="230"/>
      <c r="H147" s="231"/>
      <c r="I147" s="230"/>
      <c r="J147" s="231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230"/>
      <c r="F148" s="231"/>
      <c r="G148" s="230"/>
      <c r="H148" s="231"/>
      <c r="I148" s="230"/>
      <c r="J148" s="231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230"/>
      <c r="F149" s="231"/>
      <c r="G149" s="230"/>
      <c r="H149" s="231"/>
      <c r="I149" s="230"/>
      <c r="J149" s="231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230"/>
      <c r="F150" s="231"/>
      <c r="G150" s="230"/>
      <c r="H150" s="231"/>
      <c r="I150" s="230"/>
      <c r="J150" s="231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230"/>
      <c r="F151" s="231"/>
      <c r="G151" s="230"/>
      <c r="H151" s="231"/>
      <c r="I151" s="230"/>
      <c r="J151" s="231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230"/>
      <c r="F152" s="231"/>
      <c r="G152" s="230"/>
      <c r="H152" s="231"/>
      <c r="I152" s="230"/>
      <c r="J152" s="231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230"/>
      <c r="F153" s="231"/>
      <c r="G153" s="230"/>
      <c r="H153" s="231"/>
      <c r="I153" s="230"/>
      <c r="J153" s="231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84NWnRpG8z3VWaUXuTAeg/8KCMntrV75A4k7IzcwOFlcKrwLIhESFMLI2l6WQBpiG6+RmuT+TK73mjxWGuu2IA==" saltValue="JSzWqGXaIZzLbHeM98dFLA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4" name="Group Box 2">
              <controlPr defaultSize="0" autoFill="0" autoPict="0">
                <anchor moveWithCells="1">
                  <from>
                    <xdr:col>7</xdr:col>
                    <xdr:colOff>476250</xdr:colOff>
                    <xdr:row>1</xdr:row>
                    <xdr:rowOff>28575</xdr:rowOff>
                  </from>
                  <to>
                    <xdr:col>9</xdr:col>
                    <xdr:colOff>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RAPOR'!J12</f>
        <v>Nilai Mapel 4.  Biologi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186">
        <v>15</v>
      </c>
      <c r="F11" s="262"/>
      <c r="G11" s="186"/>
      <c r="H11" s="186"/>
      <c r="I11" s="186"/>
      <c r="J11" s="186"/>
      <c r="K11" s="189">
        <f>IFERROR(AVERAGE(E11:J11),"  ")</f>
        <v>15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6">
        <v>3</v>
      </c>
      <c r="F12" s="228"/>
      <c r="G12" s="186"/>
      <c r="H12" s="186"/>
      <c r="I12" s="186"/>
      <c r="J12" s="186"/>
      <c r="K12" s="189">
        <f t="shared" ref="K12:K75" si="0">IFERROR(AVERAGE(E12:J12),"  ")</f>
        <v>3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6"/>
      <c r="F13" s="262"/>
      <c r="G13" s="186"/>
      <c r="H13" s="186"/>
      <c r="I13" s="186"/>
      <c r="J13" s="18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6"/>
      <c r="F14" s="228"/>
      <c r="G14" s="186"/>
      <c r="H14" s="186"/>
      <c r="I14" s="186"/>
      <c r="J14" s="18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6"/>
      <c r="F15" s="262"/>
      <c r="G15" s="186"/>
      <c r="H15" s="186"/>
      <c r="I15" s="186"/>
      <c r="J15" s="18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6"/>
      <c r="F16" s="228"/>
      <c r="G16" s="186"/>
      <c r="H16" s="186"/>
      <c r="I16" s="186"/>
      <c r="J16" s="18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6"/>
      <c r="F17" s="262"/>
      <c r="G17" s="186"/>
      <c r="H17" s="186"/>
      <c r="I17" s="186"/>
      <c r="J17" s="18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6"/>
      <c r="F18" s="262"/>
      <c r="G18" s="186"/>
      <c r="H18" s="186"/>
      <c r="I18" s="186"/>
      <c r="J18" s="18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6"/>
      <c r="F19" s="262"/>
      <c r="G19" s="186"/>
      <c r="H19" s="186"/>
      <c r="I19" s="186"/>
      <c r="J19" s="18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6"/>
      <c r="F20" s="262"/>
      <c r="G20" s="186"/>
      <c r="H20" s="186"/>
      <c r="I20" s="186"/>
      <c r="J20" s="18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6"/>
      <c r="F21" s="262"/>
      <c r="G21" s="186"/>
      <c r="H21" s="186"/>
      <c r="I21" s="186"/>
      <c r="J21" s="18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6"/>
      <c r="F22" s="262"/>
      <c r="G22" s="186"/>
      <c r="H22" s="186"/>
      <c r="I22" s="186"/>
      <c r="J22" s="18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6"/>
      <c r="F23" s="262"/>
      <c r="G23" s="186"/>
      <c r="H23" s="186"/>
      <c r="I23" s="186"/>
      <c r="J23" s="186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6"/>
      <c r="F24" s="262"/>
      <c r="G24" s="229"/>
      <c r="H24" s="186"/>
      <c r="I24" s="229"/>
      <c r="J24" s="229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6"/>
      <c r="F25" s="228"/>
      <c r="G25" s="186"/>
      <c r="H25" s="186"/>
      <c r="I25" s="186"/>
      <c r="J25" s="18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6"/>
      <c r="F26" s="228"/>
      <c r="G26" s="186"/>
      <c r="H26" s="186"/>
      <c r="I26" s="186"/>
      <c r="J26" s="18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6"/>
      <c r="F27" s="228"/>
      <c r="G27" s="186"/>
      <c r="H27" s="186"/>
      <c r="I27" s="186"/>
      <c r="J27" s="18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6"/>
      <c r="F28" s="228"/>
      <c r="G28" s="186"/>
      <c r="H28" s="186"/>
      <c r="I28" s="186"/>
      <c r="J28" s="18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6"/>
      <c r="F29" s="228"/>
      <c r="G29" s="186"/>
      <c r="H29" s="186"/>
      <c r="I29" s="186"/>
      <c r="J29" s="18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6"/>
      <c r="F30" s="228"/>
      <c r="G30" s="186"/>
      <c r="H30" s="186"/>
      <c r="I30" s="186"/>
      <c r="J30" s="18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6"/>
      <c r="F31" s="228"/>
      <c r="G31" s="186"/>
      <c r="H31" s="186"/>
      <c r="I31" s="186"/>
      <c r="J31" s="18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6"/>
      <c r="F32" s="228"/>
      <c r="G32" s="186"/>
      <c r="H32" s="186"/>
      <c r="I32" s="186"/>
      <c r="J32" s="18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6"/>
      <c r="F33" s="186"/>
      <c r="G33" s="186"/>
      <c r="H33" s="186"/>
      <c r="I33" s="186"/>
      <c r="J33" s="18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6"/>
      <c r="F34" s="262"/>
      <c r="G34" s="186"/>
      <c r="H34" s="186"/>
      <c r="I34" s="186"/>
      <c r="J34" s="18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6"/>
      <c r="F35" s="262"/>
      <c r="G35" s="186"/>
      <c r="H35" s="186"/>
      <c r="I35" s="186"/>
      <c r="J35" s="18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6"/>
      <c r="F36" s="262"/>
      <c r="G36" s="186"/>
      <c r="H36" s="186"/>
      <c r="I36" s="186"/>
      <c r="J36" s="18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6"/>
      <c r="F37" s="262"/>
      <c r="G37" s="186"/>
      <c r="H37" s="186"/>
      <c r="I37" s="186"/>
      <c r="J37" s="18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6"/>
      <c r="F38" s="262"/>
      <c r="G38" s="186"/>
      <c r="H38" s="186"/>
      <c r="I38" s="186"/>
      <c r="J38" s="18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6"/>
      <c r="F39" s="262"/>
      <c r="G39" s="186"/>
      <c r="H39" s="186"/>
      <c r="I39" s="186"/>
      <c r="J39" s="18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6"/>
      <c r="F40" s="262"/>
      <c r="G40" s="186"/>
      <c r="H40" s="186"/>
      <c r="I40" s="186"/>
      <c r="J40" s="186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6"/>
      <c r="F41" s="228"/>
      <c r="G41" s="229"/>
      <c r="H41" s="186"/>
      <c r="I41" s="229"/>
      <c r="J41" s="229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6"/>
      <c r="F42" s="228"/>
      <c r="G42" s="186"/>
      <c r="H42" s="186"/>
      <c r="I42" s="186"/>
      <c r="J42" s="18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6"/>
      <c r="F43" s="228"/>
      <c r="G43" s="186"/>
      <c r="H43" s="186"/>
      <c r="I43" s="186"/>
      <c r="J43" s="18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6"/>
      <c r="F44" s="228"/>
      <c r="G44" s="186"/>
      <c r="H44" s="186"/>
      <c r="I44" s="186"/>
      <c r="J44" s="18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6"/>
      <c r="F45" s="228"/>
      <c r="G45" s="186"/>
      <c r="H45" s="186"/>
      <c r="I45" s="186"/>
      <c r="J45" s="18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6"/>
      <c r="F46" s="228"/>
      <c r="G46" s="186"/>
      <c r="H46" s="186"/>
      <c r="I46" s="186"/>
      <c r="J46" s="18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6"/>
      <c r="F47" s="228"/>
      <c r="G47" s="186"/>
      <c r="H47" s="186"/>
      <c r="I47" s="186"/>
      <c r="J47" s="18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6"/>
      <c r="F48" s="228"/>
      <c r="G48" s="186"/>
      <c r="H48" s="186"/>
      <c r="I48" s="186"/>
      <c r="J48" s="18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6"/>
      <c r="F49" s="228"/>
      <c r="G49" s="186"/>
      <c r="H49" s="186"/>
      <c r="I49" s="186"/>
      <c r="J49" s="18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6"/>
      <c r="F50" s="262"/>
      <c r="G50" s="186"/>
      <c r="H50" s="186"/>
      <c r="I50" s="186"/>
      <c r="J50" s="186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186"/>
      <c r="F51" s="263"/>
      <c r="G51" s="233"/>
      <c r="H51" s="263"/>
      <c r="I51" s="233"/>
      <c r="J51" s="190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186"/>
      <c r="F52" s="263"/>
      <c r="G52" s="233"/>
      <c r="H52" s="263"/>
      <c r="I52" s="233"/>
      <c r="J52" s="190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186"/>
      <c r="F53" s="263"/>
      <c r="G53" s="233"/>
      <c r="H53" s="263"/>
      <c r="I53" s="233"/>
      <c r="J53" s="190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186"/>
      <c r="F54" s="263"/>
      <c r="G54" s="233"/>
      <c r="H54" s="263"/>
      <c r="I54" s="233"/>
      <c r="J54" s="190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186"/>
      <c r="F55" s="263"/>
      <c r="G55" s="233"/>
      <c r="H55" s="263"/>
      <c r="I55" s="233"/>
      <c r="J55" s="190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186"/>
      <c r="F56" s="263"/>
      <c r="G56" s="233"/>
      <c r="H56" s="263"/>
      <c r="I56" s="233"/>
      <c r="J56" s="190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235"/>
      <c r="F57" s="263"/>
      <c r="G57" s="235"/>
      <c r="H57" s="263"/>
      <c r="I57" s="233"/>
      <c r="J57" s="190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235"/>
      <c r="F58" s="263"/>
      <c r="G58" s="235"/>
      <c r="H58" s="263"/>
      <c r="I58" s="233"/>
      <c r="J58" s="190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235"/>
      <c r="F59" s="263"/>
      <c r="G59" s="235"/>
      <c r="H59" s="237"/>
      <c r="I59" s="233"/>
      <c r="J59" s="190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235"/>
      <c r="F60" s="263"/>
      <c r="G60" s="235"/>
      <c r="H60" s="237"/>
      <c r="I60" s="233"/>
      <c r="J60" s="190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5"/>
      <c r="F61" s="263"/>
      <c r="G61" s="235"/>
      <c r="H61" s="237"/>
      <c r="I61" s="233"/>
      <c r="J61" s="190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5"/>
      <c r="F62" s="237"/>
      <c r="G62" s="235"/>
      <c r="H62" s="237"/>
      <c r="I62" s="235"/>
      <c r="J62" s="23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5"/>
      <c r="F63" s="237"/>
      <c r="G63" s="235"/>
      <c r="H63" s="237"/>
      <c r="I63" s="235"/>
      <c r="J63" s="23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5"/>
      <c r="F64" s="237"/>
      <c r="G64" s="235"/>
      <c r="H64" s="237"/>
      <c r="I64" s="235"/>
      <c r="J64" s="23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8"/>
      <c r="F65" s="239"/>
      <c r="G65" s="238"/>
      <c r="H65" s="239"/>
      <c r="I65" s="238"/>
      <c r="J65" s="240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0"/>
      <c r="F66" s="231"/>
      <c r="G66" s="230"/>
      <c r="H66" s="231"/>
      <c r="I66" s="230"/>
      <c r="J66" s="231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0"/>
      <c r="F67" s="231"/>
      <c r="G67" s="230"/>
      <c r="H67" s="231"/>
      <c r="I67" s="230"/>
      <c r="J67" s="231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0"/>
      <c r="F68" s="231"/>
      <c r="G68" s="230"/>
      <c r="H68" s="231"/>
      <c r="I68" s="230"/>
      <c r="J68" s="231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0"/>
      <c r="F69" s="231"/>
      <c r="G69" s="230"/>
      <c r="H69" s="231"/>
      <c r="I69" s="230"/>
      <c r="J69" s="231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0"/>
      <c r="F70" s="231"/>
      <c r="G70" s="230"/>
      <c r="H70" s="231"/>
      <c r="I70" s="230"/>
      <c r="J70" s="231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0"/>
      <c r="F71" s="231"/>
      <c r="G71" s="230"/>
      <c r="H71" s="231"/>
      <c r="I71" s="230"/>
      <c r="J71" s="231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0"/>
      <c r="F72" s="231"/>
      <c r="G72" s="230"/>
      <c r="H72" s="231"/>
      <c r="I72" s="230"/>
      <c r="J72" s="231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0"/>
      <c r="F73" s="231"/>
      <c r="G73" s="230"/>
      <c r="H73" s="231"/>
      <c r="I73" s="230"/>
      <c r="J73" s="231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0"/>
      <c r="F74" s="231"/>
      <c r="G74" s="230"/>
      <c r="H74" s="231"/>
      <c r="I74" s="230"/>
      <c r="J74" s="231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0"/>
      <c r="F75" s="231"/>
      <c r="G75" s="230"/>
      <c r="H75" s="231"/>
      <c r="I75" s="230"/>
      <c r="J75" s="231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0"/>
      <c r="F76" s="231"/>
      <c r="G76" s="230"/>
      <c r="H76" s="231"/>
      <c r="I76" s="230"/>
      <c r="J76" s="231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0"/>
      <c r="F77" s="231"/>
      <c r="G77" s="230"/>
      <c r="H77" s="231"/>
      <c r="I77" s="230"/>
      <c r="J77" s="231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0"/>
      <c r="F78" s="231"/>
      <c r="G78" s="230"/>
      <c r="H78" s="231"/>
      <c r="I78" s="230"/>
      <c r="J78" s="231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0"/>
      <c r="F79" s="231"/>
      <c r="G79" s="230"/>
      <c r="H79" s="231"/>
      <c r="I79" s="230"/>
      <c r="J79" s="231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0"/>
      <c r="F80" s="231"/>
      <c r="G80" s="230"/>
      <c r="H80" s="231"/>
      <c r="I80" s="230"/>
      <c r="J80" s="231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0"/>
      <c r="F81" s="231"/>
      <c r="G81" s="230"/>
      <c r="H81" s="231"/>
      <c r="I81" s="230"/>
      <c r="J81" s="231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0"/>
      <c r="F82" s="231"/>
      <c r="G82" s="230"/>
      <c r="H82" s="231"/>
      <c r="I82" s="230"/>
      <c r="J82" s="231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230"/>
      <c r="F83" s="231"/>
      <c r="G83" s="230"/>
      <c r="H83" s="231"/>
      <c r="I83" s="230"/>
      <c r="J83" s="231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230"/>
      <c r="F84" s="231"/>
      <c r="G84" s="230"/>
      <c r="H84" s="231"/>
      <c r="I84" s="230"/>
      <c r="J84" s="231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230"/>
      <c r="F85" s="231"/>
      <c r="G85" s="230"/>
      <c r="H85" s="231"/>
      <c r="I85" s="230"/>
      <c r="J85" s="231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230"/>
      <c r="F86" s="231"/>
      <c r="G86" s="230"/>
      <c r="H86" s="231"/>
      <c r="I86" s="230"/>
      <c r="J86" s="231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230"/>
      <c r="F87" s="231"/>
      <c r="G87" s="230"/>
      <c r="H87" s="231"/>
      <c r="I87" s="230"/>
      <c r="J87" s="231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230"/>
      <c r="F88" s="231"/>
      <c r="G88" s="230"/>
      <c r="H88" s="231"/>
      <c r="I88" s="230"/>
      <c r="J88" s="231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230"/>
      <c r="F89" s="231"/>
      <c r="G89" s="230"/>
      <c r="H89" s="231"/>
      <c r="I89" s="230"/>
      <c r="J89" s="231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230"/>
      <c r="F90" s="231"/>
      <c r="G90" s="230"/>
      <c r="H90" s="231"/>
      <c r="I90" s="230"/>
      <c r="J90" s="231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230"/>
      <c r="F91" s="231"/>
      <c r="G91" s="230"/>
      <c r="H91" s="231"/>
      <c r="I91" s="230"/>
      <c r="J91" s="231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230"/>
      <c r="F92" s="231"/>
      <c r="G92" s="230"/>
      <c r="H92" s="231"/>
      <c r="I92" s="230"/>
      <c r="J92" s="231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230"/>
      <c r="F93" s="231"/>
      <c r="G93" s="230"/>
      <c r="H93" s="231"/>
      <c r="I93" s="230"/>
      <c r="J93" s="231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230"/>
      <c r="F94" s="231"/>
      <c r="G94" s="230"/>
      <c r="H94" s="231"/>
      <c r="I94" s="230"/>
      <c r="J94" s="231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230"/>
      <c r="F95" s="231"/>
      <c r="G95" s="230"/>
      <c r="H95" s="231"/>
      <c r="I95" s="230"/>
      <c r="J95" s="231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230"/>
      <c r="F96" s="231"/>
      <c r="G96" s="230"/>
      <c r="H96" s="231"/>
      <c r="I96" s="230"/>
      <c r="J96" s="231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230"/>
      <c r="F97" s="231"/>
      <c r="G97" s="230"/>
      <c r="H97" s="231"/>
      <c r="I97" s="230"/>
      <c r="J97" s="231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230"/>
      <c r="F98" s="231"/>
      <c r="G98" s="230"/>
      <c r="H98" s="231"/>
      <c r="I98" s="230"/>
      <c r="J98" s="231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230"/>
      <c r="F99" s="231"/>
      <c r="G99" s="230"/>
      <c r="H99" s="231"/>
      <c r="I99" s="230"/>
      <c r="J99" s="231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230"/>
      <c r="F100" s="231"/>
      <c r="G100" s="230"/>
      <c r="H100" s="231"/>
      <c r="I100" s="230"/>
      <c r="J100" s="231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230"/>
      <c r="F101" s="231"/>
      <c r="G101" s="230"/>
      <c r="H101" s="231"/>
      <c r="I101" s="230"/>
      <c r="J101" s="231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230"/>
      <c r="F102" s="231"/>
      <c r="G102" s="230"/>
      <c r="H102" s="231"/>
      <c r="I102" s="230"/>
      <c r="J102" s="231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230"/>
      <c r="F103" s="231"/>
      <c r="G103" s="230"/>
      <c r="H103" s="231"/>
      <c r="I103" s="230"/>
      <c r="J103" s="231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230"/>
      <c r="F104" s="231"/>
      <c r="G104" s="230"/>
      <c r="H104" s="231"/>
      <c r="I104" s="230"/>
      <c r="J104" s="231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230"/>
      <c r="F105" s="231"/>
      <c r="G105" s="230"/>
      <c r="H105" s="231"/>
      <c r="I105" s="230"/>
      <c r="J105" s="231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230"/>
      <c r="F106" s="231"/>
      <c r="G106" s="230"/>
      <c r="H106" s="231"/>
      <c r="I106" s="230"/>
      <c r="J106" s="231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230"/>
      <c r="F107" s="231"/>
      <c r="G107" s="230"/>
      <c r="H107" s="231"/>
      <c r="I107" s="230"/>
      <c r="J107" s="231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230"/>
      <c r="F108" s="231"/>
      <c r="G108" s="230"/>
      <c r="H108" s="231"/>
      <c r="I108" s="230"/>
      <c r="J108" s="231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230"/>
      <c r="F109" s="231"/>
      <c r="G109" s="230"/>
      <c r="H109" s="231"/>
      <c r="I109" s="230"/>
      <c r="J109" s="231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230"/>
      <c r="F110" s="231"/>
      <c r="G110" s="230"/>
      <c r="H110" s="231"/>
      <c r="I110" s="230"/>
      <c r="J110" s="231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230"/>
      <c r="F111" s="231"/>
      <c r="G111" s="230"/>
      <c r="H111" s="231"/>
      <c r="I111" s="230"/>
      <c r="J111" s="231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230"/>
      <c r="F112" s="231"/>
      <c r="G112" s="230"/>
      <c r="H112" s="231"/>
      <c r="I112" s="230"/>
      <c r="J112" s="231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230"/>
      <c r="F113" s="231"/>
      <c r="G113" s="230"/>
      <c r="H113" s="231"/>
      <c r="I113" s="230"/>
      <c r="J113" s="231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230"/>
      <c r="F114" s="231"/>
      <c r="G114" s="230"/>
      <c r="H114" s="231"/>
      <c r="I114" s="230"/>
      <c r="J114" s="231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230"/>
      <c r="F115" s="231"/>
      <c r="G115" s="230"/>
      <c r="H115" s="231"/>
      <c r="I115" s="230"/>
      <c r="J115" s="231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230"/>
      <c r="F116" s="231"/>
      <c r="G116" s="230"/>
      <c r="H116" s="231"/>
      <c r="I116" s="230"/>
      <c r="J116" s="231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230"/>
      <c r="F117" s="231"/>
      <c r="G117" s="230"/>
      <c r="H117" s="231"/>
      <c r="I117" s="230"/>
      <c r="J117" s="231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230"/>
      <c r="F118" s="231"/>
      <c r="G118" s="230"/>
      <c r="H118" s="231"/>
      <c r="I118" s="230"/>
      <c r="J118" s="231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230"/>
      <c r="F119" s="231"/>
      <c r="G119" s="230"/>
      <c r="H119" s="231"/>
      <c r="I119" s="230"/>
      <c r="J119" s="231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230"/>
      <c r="F120" s="231"/>
      <c r="G120" s="230"/>
      <c r="H120" s="231"/>
      <c r="I120" s="230"/>
      <c r="J120" s="231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230"/>
      <c r="F121" s="231"/>
      <c r="G121" s="230"/>
      <c r="H121" s="231"/>
      <c r="I121" s="230"/>
      <c r="J121" s="231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230"/>
      <c r="F122" s="231"/>
      <c r="G122" s="230"/>
      <c r="H122" s="231"/>
      <c r="I122" s="230"/>
      <c r="J122" s="231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230"/>
      <c r="F123" s="231"/>
      <c r="G123" s="230"/>
      <c r="H123" s="231"/>
      <c r="I123" s="230"/>
      <c r="J123" s="231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230"/>
      <c r="F124" s="231"/>
      <c r="G124" s="230"/>
      <c r="H124" s="231"/>
      <c r="I124" s="230"/>
      <c r="J124" s="231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230"/>
      <c r="F125" s="231"/>
      <c r="G125" s="230"/>
      <c r="H125" s="231"/>
      <c r="I125" s="230"/>
      <c r="J125" s="231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230"/>
      <c r="F126" s="231"/>
      <c r="G126" s="230"/>
      <c r="H126" s="231"/>
      <c r="I126" s="230"/>
      <c r="J126" s="231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230"/>
      <c r="F127" s="231"/>
      <c r="G127" s="230"/>
      <c r="H127" s="231"/>
      <c r="I127" s="230"/>
      <c r="J127" s="231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230"/>
      <c r="F128" s="231"/>
      <c r="G128" s="230"/>
      <c r="H128" s="231"/>
      <c r="I128" s="230"/>
      <c r="J128" s="231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230"/>
      <c r="F129" s="231"/>
      <c r="G129" s="230"/>
      <c r="H129" s="231"/>
      <c r="I129" s="230"/>
      <c r="J129" s="231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230"/>
      <c r="F130" s="231"/>
      <c r="G130" s="230"/>
      <c r="H130" s="231"/>
      <c r="I130" s="230"/>
      <c r="J130" s="231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230"/>
      <c r="F131" s="231"/>
      <c r="G131" s="230"/>
      <c r="H131" s="231"/>
      <c r="I131" s="230"/>
      <c r="J131" s="231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230"/>
      <c r="F132" s="231"/>
      <c r="G132" s="230"/>
      <c r="H132" s="231"/>
      <c r="I132" s="230"/>
      <c r="J132" s="231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230"/>
      <c r="F133" s="231"/>
      <c r="G133" s="230"/>
      <c r="H133" s="231"/>
      <c r="I133" s="230"/>
      <c r="J133" s="231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230"/>
      <c r="F134" s="231"/>
      <c r="G134" s="230"/>
      <c r="H134" s="231"/>
      <c r="I134" s="230"/>
      <c r="J134" s="231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230"/>
      <c r="F135" s="231"/>
      <c r="G135" s="230"/>
      <c r="H135" s="231"/>
      <c r="I135" s="230"/>
      <c r="J135" s="231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230"/>
      <c r="F136" s="231"/>
      <c r="G136" s="230"/>
      <c r="H136" s="231"/>
      <c r="I136" s="230"/>
      <c r="J136" s="231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230"/>
      <c r="F137" s="231"/>
      <c r="G137" s="230"/>
      <c r="H137" s="231"/>
      <c r="I137" s="230"/>
      <c r="J137" s="231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230"/>
      <c r="F138" s="231"/>
      <c r="G138" s="230"/>
      <c r="H138" s="231"/>
      <c r="I138" s="230"/>
      <c r="J138" s="231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230"/>
      <c r="F139" s="231"/>
      <c r="G139" s="230"/>
      <c r="H139" s="231"/>
      <c r="I139" s="230"/>
      <c r="J139" s="231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230"/>
      <c r="F140" s="231"/>
      <c r="G140" s="230"/>
      <c r="H140" s="231"/>
      <c r="I140" s="230"/>
      <c r="J140" s="231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230"/>
      <c r="F141" s="231"/>
      <c r="G141" s="230"/>
      <c r="H141" s="231"/>
      <c r="I141" s="230"/>
      <c r="J141" s="231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230"/>
      <c r="F142" s="231"/>
      <c r="G142" s="230"/>
      <c r="H142" s="231"/>
      <c r="I142" s="230"/>
      <c r="J142" s="231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230"/>
      <c r="F143" s="231"/>
      <c r="G143" s="230"/>
      <c r="H143" s="231"/>
      <c r="I143" s="230"/>
      <c r="J143" s="231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230"/>
      <c r="F144" s="231"/>
      <c r="G144" s="230"/>
      <c r="H144" s="231"/>
      <c r="I144" s="230"/>
      <c r="J144" s="231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230"/>
      <c r="F145" s="231"/>
      <c r="G145" s="230"/>
      <c r="H145" s="231"/>
      <c r="I145" s="230"/>
      <c r="J145" s="231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230"/>
      <c r="F146" s="231"/>
      <c r="G146" s="230"/>
      <c r="H146" s="231"/>
      <c r="I146" s="230"/>
      <c r="J146" s="231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230"/>
      <c r="F147" s="231"/>
      <c r="G147" s="230"/>
      <c r="H147" s="231"/>
      <c r="I147" s="230"/>
      <c r="J147" s="231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230"/>
      <c r="F148" s="231"/>
      <c r="G148" s="230"/>
      <c r="H148" s="231"/>
      <c r="I148" s="230"/>
      <c r="J148" s="231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230"/>
      <c r="F149" s="231"/>
      <c r="G149" s="230"/>
      <c r="H149" s="231"/>
      <c r="I149" s="230"/>
      <c r="J149" s="231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230"/>
      <c r="F150" s="231"/>
      <c r="G150" s="230"/>
      <c r="H150" s="231"/>
      <c r="I150" s="230"/>
      <c r="J150" s="231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230"/>
      <c r="F151" s="231"/>
      <c r="G151" s="230"/>
      <c r="H151" s="231"/>
      <c r="I151" s="230"/>
      <c r="J151" s="231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230"/>
      <c r="F152" s="231"/>
      <c r="G152" s="230"/>
      <c r="H152" s="231"/>
      <c r="I152" s="230"/>
      <c r="J152" s="231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StQ6SgLjIhunXPbip388zYutRDs2JgR9MV7q3U3LcaciJamI+eJDdVJReMJSWrJhylXC845BXqUrkuC5m48WwA==" saltValue="AKU9Q5l1rtHb6AyUvjSPcg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4" name="Group Box 2">
              <controlPr defaultSize="0" autoFill="0" autoPict="0">
                <anchor moveWithCells="1">
                  <from>
                    <xdr:col>7</xdr:col>
                    <xdr:colOff>447675</xdr:colOff>
                    <xdr:row>1</xdr:row>
                    <xdr:rowOff>28575</xdr:rowOff>
                  </from>
                  <to>
                    <xdr:col>8</xdr:col>
                    <xdr:colOff>523875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RAPOR'!J14</f>
        <v xml:space="preserve">Nilai Mapel 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187">
        <v>16</v>
      </c>
      <c r="F11" s="262"/>
      <c r="G11" s="187"/>
      <c r="H11" s="187"/>
      <c r="I11" s="187"/>
      <c r="J11" s="187"/>
      <c r="K11" s="189">
        <f>IFERROR(AVERAGE(E11:J11),"  ")</f>
        <v>16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7">
        <v>2</v>
      </c>
      <c r="F12" s="228"/>
      <c r="G12" s="187"/>
      <c r="H12" s="187"/>
      <c r="I12" s="187"/>
      <c r="J12" s="187"/>
      <c r="K12" s="189">
        <f t="shared" ref="K12:K75" si="0">IFERROR(AVERAGE(E12:J12),"  ")</f>
        <v>2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7"/>
      <c r="F13" s="262"/>
      <c r="G13" s="187"/>
      <c r="H13" s="187"/>
      <c r="I13" s="187"/>
      <c r="J13" s="187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7"/>
      <c r="F14" s="228"/>
      <c r="G14" s="187"/>
      <c r="H14" s="187"/>
      <c r="I14" s="187"/>
      <c r="J14" s="187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7"/>
      <c r="F15" s="262"/>
      <c r="G15" s="187"/>
      <c r="H15" s="187"/>
      <c r="I15" s="187"/>
      <c r="J15" s="187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7"/>
      <c r="F16" s="228"/>
      <c r="G16" s="187"/>
      <c r="H16" s="187"/>
      <c r="I16" s="187"/>
      <c r="J16" s="187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7"/>
      <c r="F17" s="262"/>
      <c r="G17" s="187"/>
      <c r="H17" s="187"/>
      <c r="I17" s="187"/>
      <c r="J17" s="187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7"/>
      <c r="F18" s="262"/>
      <c r="G18" s="187"/>
      <c r="H18" s="187"/>
      <c r="I18" s="187"/>
      <c r="J18" s="187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7"/>
      <c r="F19" s="262"/>
      <c r="G19" s="187"/>
      <c r="H19" s="187"/>
      <c r="I19" s="187"/>
      <c r="J19" s="187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7"/>
      <c r="F20" s="262"/>
      <c r="G20" s="187"/>
      <c r="H20" s="187"/>
      <c r="I20" s="187"/>
      <c r="J20" s="187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7"/>
      <c r="F21" s="262"/>
      <c r="G21" s="187"/>
      <c r="H21" s="187"/>
      <c r="I21" s="187"/>
      <c r="J21" s="187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7"/>
      <c r="F22" s="262"/>
      <c r="G22" s="187"/>
      <c r="H22" s="187"/>
      <c r="I22" s="187"/>
      <c r="J22" s="187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7"/>
      <c r="F23" s="262"/>
      <c r="G23" s="187"/>
      <c r="H23" s="187"/>
      <c r="I23" s="187"/>
      <c r="J23" s="187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7"/>
      <c r="F24" s="262"/>
      <c r="G24" s="188"/>
      <c r="H24" s="187"/>
      <c r="I24" s="188"/>
      <c r="J24" s="188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7"/>
      <c r="F25" s="228"/>
      <c r="G25" s="187"/>
      <c r="H25" s="187"/>
      <c r="I25" s="187"/>
      <c r="J25" s="187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7"/>
      <c r="F26" s="228"/>
      <c r="G26" s="187"/>
      <c r="H26" s="187"/>
      <c r="I26" s="187"/>
      <c r="J26" s="187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7"/>
      <c r="F27" s="228"/>
      <c r="G27" s="187"/>
      <c r="H27" s="187"/>
      <c r="I27" s="187"/>
      <c r="J27" s="187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7"/>
      <c r="F28" s="228"/>
      <c r="G28" s="187"/>
      <c r="H28" s="187"/>
      <c r="I28" s="187"/>
      <c r="J28" s="187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7"/>
      <c r="F29" s="228"/>
      <c r="G29" s="187"/>
      <c r="H29" s="187"/>
      <c r="I29" s="187"/>
      <c r="J29" s="187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7"/>
      <c r="F30" s="228"/>
      <c r="G30" s="187"/>
      <c r="H30" s="187"/>
      <c r="I30" s="187"/>
      <c r="J30" s="187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7"/>
      <c r="F31" s="228"/>
      <c r="G31" s="187"/>
      <c r="H31" s="187"/>
      <c r="I31" s="187"/>
      <c r="J31" s="187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7"/>
      <c r="F32" s="228"/>
      <c r="G32" s="187"/>
      <c r="H32" s="187"/>
      <c r="I32" s="187"/>
      <c r="J32" s="187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7"/>
      <c r="F33" s="187"/>
      <c r="G33" s="187"/>
      <c r="H33" s="187"/>
      <c r="I33" s="187"/>
      <c r="J33" s="187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7"/>
      <c r="F34" s="262"/>
      <c r="G34" s="187"/>
      <c r="H34" s="187"/>
      <c r="I34" s="187"/>
      <c r="J34" s="187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7"/>
      <c r="F35" s="262"/>
      <c r="G35" s="187"/>
      <c r="H35" s="187"/>
      <c r="I35" s="187"/>
      <c r="J35" s="187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7"/>
      <c r="F36" s="262"/>
      <c r="G36" s="187"/>
      <c r="H36" s="187"/>
      <c r="I36" s="187"/>
      <c r="J36" s="187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7"/>
      <c r="F37" s="262"/>
      <c r="G37" s="187"/>
      <c r="H37" s="187"/>
      <c r="I37" s="187"/>
      <c r="J37" s="187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7"/>
      <c r="F38" s="262"/>
      <c r="G38" s="187"/>
      <c r="H38" s="187"/>
      <c r="I38" s="187"/>
      <c r="J38" s="187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7"/>
      <c r="F39" s="262"/>
      <c r="G39" s="187"/>
      <c r="H39" s="187"/>
      <c r="I39" s="187"/>
      <c r="J39" s="187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7"/>
      <c r="F40" s="262"/>
      <c r="G40" s="187"/>
      <c r="H40" s="187"/>
      <c r="I40" s="187"/>
      <c r="J40" s="187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7"/>
      <c r="F41" s="228"/>
      <c r="G41" s="188"/>
      <c r="H41" s="187"/>
      <c r="I41" s="188"/>
      <c r="J41" s="188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7"/>
      <c r="F42" s="228"/>
      <c r="G42" s="187"/>
      <c r="H42" s="187"/>
      <c r="I42" s="187"/>
      <c r="J42" s="187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7"/>
      <c r="F43" s="228"/>
      <c r="G43" s="187"/>
      <c r="H43" s="187"/>
      <c r="I43" s="187"/>
      <c r="J43" s="187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7"/>
      <c r="F44" s="228"/>
      <c r="G44" s="187"/>
      <c r="H44" s="187"/>
      <c r="I44" s="187"/>
      <c r="J44" s="187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7"/>
      <c r="F45" s="228"/>
      <c r="G45" s="187"/>
      <c r="H45" s="187"/>
      <c r="I45" s="187"/>
      <c r="J45" s="187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7"/>
      <c r="F46" s="228"/>
      <c r="G46" s="187"/>
      <c r="H46" s="187"/>
      <c r="I46" s="187"/>
      <c r="J46" s="187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7"/>
      <c r="F47" s="228"/>
      <c r="G47" s="187"/>
      <c r="H47" s="187"/>
      <c r="I47" s="187"/>
      <c r="J47" s="187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7"/>
      <c r="F48" s="228"/>
      <c r="G48" s="187"/>
      <c r="H48" s="187"/>
      <c r="I48" s="187"/>
      <c r="J48" s="187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7"/>
      <c r="F49" s="228"/>
      <c r="G49" s="187"/>
      <c r="H49" s="187"/>
      <c r="I49" s="187"/>
      <c r="J49" s="187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7"/>
      <c r="F50" s="262"/>
      <c r="G50" s="187"/>
      <c r="H50" s="187"/>
      <c r="I50" s="187"/>
      <c r="J50" s="187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187"/>
      <c r="F51" s="263"/>
      <c r="G51" s="233"/>
      <c r="H51" s="263"/>
      <c r="I51" s="235"/>
      <c r="J51" s="236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187"/>
      <c r="F52" s="263"/>
      <c r="G52" s="233"/>
      <c r="H52" s="263"/>
      <c r="I52" s="235"/>
      <c r="J52" s="236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187"/>
      <c r="F53" s="263"/>
      <c r="G53" s="233"/>
      <c r="H53" s="263"/>
      <c r="I53" s="235"/>
      <c r="J53" s="236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187"/>
      <c r="F54" s="263"/>
      <c r="G54" s="233"/>
      <c r="H54" s="263"/>
      <c r="I54" s="235"/>
      <c r="J54" s="236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187"/>
      <c r="F55" s="265"/>
      <c r="G55" s="233"/>
      <c r="H55" s="265"/>
      <c r="I55" s="235"/>
      <c r="J55" s="236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187"/>
      <c r="F56" s="265"/>
      <c r="G56" s="233"/>
      <c r="H56" s="265"/>
      <c r="I56" s="235"/>
      <c r="J56" s="236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187"/>
      <c r="F57" s="265"/>
      <c r="G57" s="233"/>
      <c r="H57" s="265"/>
      <c r="I57" s="235"/>
      <c r="J57" s="23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187"/>
      <c r="F58" s="265"/>
      <c r="G58" s="233"/>
      <c r="H58" s="265"/>
      <c r="I58" s="235"/>
      <c r="J58" s="23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187"/>
      <c r="F59" s="237"/>
      <c r="G59" s="233"/>
      <c r="H59" s="263"/>
      <c r="I59" s="235"/>
      <c r="J59" s="23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187"/>
      <c r="F60" s="237"/>
      <c r="G60" s="233"/>
      <c r="H60" s="263"/>
      <c r="I60" s="235"/>
      <c r="J60" s="23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5"/>
      <c r="F61" s="237"/>
      <c r="G61" s="233"/>
      <c r="H61" s="265"/>
      <c r="I61" s="235"/>
      <c r="J61" s="23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5"/>
      <c r="F62" s="237"/>
      <c r="G62" s="233"/>
      <c r="H62" s="265"/>
      <c r="I62" s="235"/>
      <c r="J62" s="23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5"/>
      <c r="F63" s="237"/>
      <c r="G63" s="235"/>
      <c r="H63" s="237"/>
      <c r="I63" s="235"/>
      <c r="J63" s="23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5"/>
      <c r="F64" s="237"/>
      <c r="G64" s="235"/>
      <c r="H64" s="237"/>
      <c r="I64" s="235"/>
      <c r="J64" s="23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5"/>
      <c r="F65" s="237"/>
      <c r="G65" s="235"/>
      <c r="H65" s="237"/>
      <c r="I65" s="235"/>
      <c r="J65" s="23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5"/>
      <c r="F66" s="237"/>
      <c r="G66" s="235"/>
      <c r="H66" s="237"/>
      <c r="I66" s="235"/>
      <c r="J66" s="23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5"/>
      <c r="F67" s="237"/>
      <c r="G67" s="235"/>
      <c r="H67" s="237"/>
      <c r="I67" s="235"/>
      <c r="J67" s="23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5"/>
      <c r="F68" s="237"/>
      <c r="G68" s="235"/>
      <c r="H68" s="237"/>
      <c r="I68" s="235"/>
      <c r="J68" s="23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5"/>
      <c r="F69" s="237"/>
      <c r="G69" s="235"/>
      <c r="H69" s="237"/>
      <c r="I69" s="235"/>
      <c r="J69" s="23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8"/>
      <c r="F70" s="239"/>
      <c r="G70" s="238"/>
      <c r="H70" s="239"/>
      <c r="I70" s="238"/>
      <c r="J70" s="240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0"/>
      <c r="F71" s="231"/>
      <c r="G71" s="230"/>
      <c r="H71" s="231"/>
      <c r="I71" s="230"/>
      <c r="J71" s="231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0"/>
      <c r="F72" s="231"/>
      <c r="G72" s="230"/>
      <c r="H72" s="231"/>
      <c r="I72" s="230"/>
      <c r="J72" s="231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0"/>
      <c r="F73" s="231"/>
      <c r="G73" s="230"/>
      <c r="H73" s="231"/>
      <c r="I73" s="230"/>
      <c r="J73" s="231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0"/>
      <c r="F74" s="231"/>
      <c r="G74" s="230"/>
      <c r="H74" s="231"/>
      <c r="I74" s="230"/>
      <c r="J74" s="231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0"/>
      <c r="F75" s="231"/>
      <c r="G75" s="230"/>
      <c r="H75" s="231"/>
      <c r="I75" s="230"/>
      <c r="J75" s="231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0"/>
      <c r="F76" s="231"/>
      <c r="G76" s="230"/>
      <c r="H76" s="231"/>
      <c r="I76" s="230"/>
      <c r="J76" s="231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0"/>
      <c r="F77" s="231"/>
      <c r="G77" s="230"/>
      <c r="H77" s="231"/>
      <c r="I77" s="230"/>
      <c r="J77" s="231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0"/>
      <c r="F78" s="231"/>
      <c r="G78" s="230"/>
      <c r="H78" s="231"/>
      <c r="I78" s="230"/>
      <c r="J78" s="231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0"/>
      <c r="F79" s="231"/>
      <c r="G79" s="230"/>
      <c r="H79" s="231"/>
      <c r="I79" s="230"/>
      <c r="J79" s="231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0"/>
      <c r="F80" s="231"/>
      <c r="G80" s="230"/>
      <c r="H80" s="231"/>
      <c r="I80" s="230"/>
      <c r="J80" s="231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0"/>
      <c r="F81" s="231"/>
      <c r="G81" s="230"/>
      <c r="H81" s="231"/>
      <c r="I81" s="230"/>
      <c r="J81" s="231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0"/>
      <c r="F82" s="231"/>
      <c r="G82" s="230"/>
      <c r="H82" s="231"/>
      <c r="I82" s="230"/>
      <c r="J82" s="231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230"/>
      <c r="F83" s="231"/>
      <c r="G83" s="230"/>
      <c r="H83" s="231"/>
      <c r="I83" s="230"/>
      <c r="J83" s="231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230"/>
      <c r="F84" s="231"/>
      <c r="G84" s="230"/>
      <c r="H84" s="231"/>
      <c r="I84" s="230"/>
      <c r="J84" s="231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230"/>
      <c r="F85" s="231"/>
      <c r="G85" s="230"/>
      <c r="H85" s="231"/>
      <c r="I85" s="230"/>
      <c r="J85" s="231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230"/>
      <c r="F86" s="231"/>
      <c r="G86" s="230"/>
      <c r="H86" s="231"/>
      <c r="I86" s="230"/>
      <c r="J86" s="231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230"/>
      <c r="F87" s="231"/>
      <c r="G87" s="230"/>
      <c r="H87" s="231"/>
      <c r="I87" s="230"/>
      <c r="J87" s="231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230"/>
      <c r="F88" s="231"/>
      <c r="G88" s="230"/>
      <c r="H88" s="231"/>
      <c r="I88" s="230"/>
      <c r="J88" s="231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230"/>
      <c r="F89" s="231"/>
      <c r="G89" s="230"/>
      <c r="H89" s="231"/>
      <c r="I89" s="230"/>
      <c r="J89" s="231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230"/>
      <c r="F90" s="231"/>
      <c r="G90" s="230"/>
      <c r="H90" s="231"/>
      <c r="I90" s="230"/>
      <c r="J90" s="231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230"/>
      <c r="F91" s="231"/>
      <c r="G91" s="230"/>
      <c r="H91" s="231"/>
      <c r="I91" s="230"/>
      <c r="J91" s="231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230"/>
      <c r="F92" s="231"/>
      <c r="G92" s="230"/>
      <c r="H92" s="231"/>
      <c r="I92" s="230"/>
      <c r="J92" s="231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230"/>
      <c r="F93" s="231"/>
      <c r="G93" s="230"/>
      <c r="H93" s="231"/>
      <c r="I93" s="230"/>
      <c r="J93" s="231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230"/>
      <c r="F94" s="231"/>
      <c r="G94" s="230"/>
      <c r="H94" s="231"/>
      <c r="I94" s="230"/>
      <c r="J94" s="231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230"/>
      <c r="F95" s="231"/>
      <c r="G95" s="230"/>
      <c r="H95" s="231"/>
      <c r="I95" s="230"/>
      <c r="J95" s="231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230"/>
      <c r="F96" s="231"/>
      <c r="G96" s="230"/>
      <c r="H96" s="231"/>
      <c r="I96" s="230"/>
      <c r="J96" s="231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230"/>
      <c r="F97" s="231"/>
      <c r="G97" s="230"/>
      <c r="H97" s="231"/>
      <c r="I97" s="230"/>
      <c r="J97" s="231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230"/>
      <c r="F98" s="231"/>
      <c r="G98" s="230"/>
      <c r="H98" s="231"/>
      <c r="I98" s="230"/>
      <c r="J98" s="231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230"/>
      <c r="F99" s="231"/>
      <c r="G99" s="230"/>
      <c r="H99" s="231"/>
      <c r="I99" s="230"/>
      <c r="J99" s="231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230"/>
      <c r="F100" s="231"/>
      <c r="G100" s="230"/>
      <c r="H100" s="231"/>
      <c r="I100" s="230"/>
      <c r="J100" s="231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230"/>
      <c r="F101" s="231"/>
      <c r="G101" s="230"/>
      <c r="H101" s="231"/>
      <c r="I101" s="230"/>
      <c r="J101" s="231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230"/>
      <c r="F102" s="231"/>
      <c r="G102" s="230"/>
      <c r="H102" s="231"/>
      <c r="I102" s="230"/>
      <c r="J102" s="231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230"/>
      <c r="F103" s="231"/>
      <c r="G103" s="230"/>
      <c r="H103" s="231"/>
      <c r="I103" s="230"/>
      <c r="J103" s="231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230"/>
      <c r="F104" s="231"/>
      <c r="G104" s="230"/>
      <c r="H104" s="231"/>
      <c r="I104" s="230"/>
      <c r="J104" s="231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230"/>
      <c r="F105" s="231"/>
      <c r="G105" s="230"/>
      <c r="H105" s="231"/>
      <c r="I105" s="230"/>
      <c r="J105" s="231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230"/>
      <c r="F106" s="231"/>
      <c r="G106" s="230"/>
      <c r="H106" s="231"/>
      <c r="I106" s="230"/>
      <c r="J106" s="231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230"/>
      <c r="F107" s="231"/>
      <c r="G107" s="230"/>
      <c r="H107" s="231"/>
      <c r="I107" s="230"/>
      <c r="J107" s="231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230"/>
      <c r="F108" s="231"/>
      <c r="G108" s="230"/>
      <c r="H108" s="231"/>
      <c r="I108" s="230"/>
      <c r="J108" s="231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230"/>
      <c r="F109" s="231"/>
      <c r="G109" s="230"/>
      <c r="H109" s="231"/>
      <c r="I109" s="230"/>
      <c r="J109" s="231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230"/>
      <c r="F110" s="231"/>
      <c r="G110" s="230"/>
      <c r="H110" s="231"/>
      <c r="I110" s="230"/>
      <c r="J110" s="231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230"/>
      <c r="F111" s="231"/>
      <c r="G111" s="230"/>
      <c r="H111" s="231"/>
      <c r="I111" s="230"/>
      <c r="J111" s="231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230"/>
      <c r="F112" s="231"/>
      <c r="G112" s="230"/>
      <c r="H112" s="231"/>
      <c r="I112" s="230"/>
      <c r="J112" s="231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230"/>
      <c r="F113" s="231"/>
      <c r="G113" s="230"/>
      <c r="H113" s="231"/>
      <c r="I113" s="230"/>
      <c r="J113" s="231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230"/>
      <c r="F114" s="231"/>
      <c r="G114" s="230"/>
      <c r="H114" s="231"/>
      <c r="I114" s="230"/>
      <c r="J114" s="231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230"/>
      <c r="F115" s="231"/>
      <c r="G115" s="230"/>
      <c r="H115" s="231"/>
      <c r="I115" s="230"/>
      <c r="J115" s="231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230"/>
      <c r="F116" s="231"/>
      <c r="G116" s="230"/>
      <c r="H116" s="231"/>
      <c r="I116" s="230"/>
      <c r="J116" s="231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230"/>
      <c r="F117" s="231"/>
      <c r="G117" s="230"/>
      <c r="H117" s="231"/>
      <c r="I117" s="230"/>
      <c r="J117" s="231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230"/>
      <c r="F118" s="231"/>
      <c r="G118" s="230"/>
      <c r="H118" s="231"/>
      <c r="I118" s="230"/>
      <c r="J118" s="231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230"/>
      <c r="F119" s="231"/>
      <c r="G119" s="230"/>
      <c r="H119" s="231"/>
      <c r="I119" s="230"/>
      <c r="J119" s="231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230"/>
      <c r="F120" s="231"/>
      <c r="G120" s="230"/>
      <c r="H120" s="231"/>
      <c r="I120" s="230"/>
      <c r="J120" s="231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230"/>
      <c r="F121" s="231"/>
      <c r="G121" s="230"/>
      <c r="H121" s="231"/>
      <c r="I121" s="230"/>
      <c r="J121" s="231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230"/>
      <c r="F122" s="231"/>
      <c r="G122" s="230"/>
      <c r="H122" s="231"/>
      <c r="I122" s="230"/>
      <c r="J122" s="231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230"/>
      <c r="F123" s="231"/>
      <c r="G123" s="230"/>
      <c r="H123" s="231"/>
      <c r="I123" s="230"/>
      <c r="J123" s="231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230"/>
      <c r="F124" s="231"/>
      <c r="G124" s="230"/>
      <c r="H124" s="231"/>
      <c r="I124" s="230"/>
      <c r="J124" s="231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230"/>
      <c r="F125" s="231"/>
      <c r="G125" s="230"/>
      <c r="H125" s="231"/>
      <c r="I125" s="230"/>
      <c r="J125" s="231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230"/>
      <c r="F126" s="231"/>
      <c r="G126" s="230"/>
      <c r="H126" s="231"/>
      <c r="I126" s="230"/>
      <c r="J126" s="231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230"/>
      <c r="F127" s="231"/>
      <c r="G127" s="230"/>
      <c r="H127" s="231"/>
      <c r="I127" s="230"/>
      <c r="J127" s="231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230"/>
      <c r="F128" s="231"/>
      <c r="G128" s="230"/>
      <c r="H128" s="231"/>
      <c r="I128" s="230"/>
      <c r="J128" s="231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230"/>
      <c r="F129" s="231"/>
      <c r="G129" s="230"/>
      <c r="H129" s="231"/>
      <c r="I129" s="230"/>
      <c r="J129" s="231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230"/>
      <c r="F130" s="231"/>
      <c r="G130" s="230"/>
      <c r="H130" s="231"/>
      <c r="I130" s="230"/>
      <c r="J130" s="231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230"/>
      <c r="F131" s="231"/>
      <c r="G131" s="230"/>
      <c r="H131" s="231"/>
      <c r="I131" s="230"/>
      <c r="J131" s="231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230"/>
      <c r="F132" s="231"/>
      <c r="G132" s="230"/>
      <c r="H132" s="231"/>
      <c r="I132" s="230"/>
      <c r="J132" s="231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230"/>
      <c r="F133" s="231"/>
      <c r="G133" s="230"/>
      <c r="H133" s="231"/>
      <c r="I133" s="230"/>
      <c r="J133" s="231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230"/>
      <c r="F134" s="231"/>
      <c r="G134" s="230"/>
      <c r="H134" s="231"/>
      <c r="I134" s="230"/>
      <c r="J134" s="231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230"/>
      <c r="F135" s="231"/>
      <c r="G135" s="230"/>
      <c r="H135" s="231"/>
      <c r="I135" s="230"/>
      <c r="J135" s="231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230"/>
      <c r="F136" s="231"/>
      <c r="G136" s="230"/>
      <c r="H136" s="231"/>
      <c r="I136" s="230"/>
      <c r="J136" s="231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230"/>
      <c r="F137" s="231"/>
      <c r="G137" s="230"/>
      <c r="H137" s="231"/>
      <c r="I137" s="230"/>
      <c r="J137" s="231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230"/>
      <c r="F138" s="231"/>
      <c r="G138" s="230"/>
      <c r="H138" s="231"/>
      <c r="I138" s="230"/>
      <c r="J138" s="231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230"/>
      <c r="F139" s="231"/>
      <c r="G139" s="230"/>
      <c r="H139" s="231"/>
      <c r="I139" s="230"/>
      <c r="J139" s="231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230"/>
      <c r="F140" s="231"/>
      <c r="G140" s="230"/>
      <c r="H140" s="231"/>
      <c r="I140" s="230"/>
      <c r="J140" s="231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230"/>
      <c r="F141" s="231"/>
      <c r="G141" s="230"/>
      <c r="H141" s="231"/>
      <c r="I141" s="230"/>
      <c r="J141" s="231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230"/>
      <c r="F142" s="231"/>
      <c r="G142" s="230"/>
      <c r="H142" s="231"/>
      <c r="I142" s="230"/>
      <c r="J142" s="231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230"/>
      <c r="F143" s="231"/>
      <c r="G143" s="230"/>
      <c r="H143" s="231"/>
      <c r="I143" s="230"/>
      <c r="J143" s="231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230"/>
      <c r="F144" s="231"/>
      <c r="G144" s="230"/>
      <c r="H144" s="231"/>
      <c r="I144" s="230"/>
      <c r="J144" s="231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230"/>
      <c r="F145" s="231"/>
      <c r="G145" s="230"/>
      <c r="H145" s="231"/>
      <c r="I145" s="230"/>
      <c r="J145" s="231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230"/>
      <c r="F146" s="231"/>
      <c r="G146" s="230"/>
      <c r="H146" s="231"/>
      <c r="I146" s="230"/>
      <c r="J146" s="231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230"/>
      <c r="F147" s="231"/>
      <c r="G147" s="230"/>
      <c r="H147" s="231"/>
      <c r="I147" s="230"/>
      <c r="J147" s="231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230"/>
      <c r="F148" s="231"/>
      <c r="G148" s="230"/>
      <c r="H148" s="231"/>
      <c r="I148" s="230"/>
      <c r="J148" s="231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230"/>
      <c r="F149" s="231"/>
      <c r="G149" s="230"/>
      <c r="H149" s="231"/>
      <c r="I149" s="230"/>
      <c r="J149" s="231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230"/>
      <c r="F150" s="231"/>
      <c r="G150" s="230"/>
      <c r="H150" s="231"/>
      <c r="I150" s="230"/>
      <c r="J150" s="231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230"/>
      <c r="F151" s="231"/>
      <c r="G151" s="230"/>
      <c r="H151" s="231"/>
      <c r="I151" s="230"/>
      <c r="J151" s="231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230"/>
      <c r="F152" s="231"/>
      <c r="G152" s="230"/>
      <c r="H152" s="231"/>
      <c r="I152" s="230"/>
      <c r="J152" s="231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230"/>
      <c r="F153" s="231"/>
      <c r="G153" s="230"/>
      <c r="H153" s="231"/>
      <c r="I153" s="230"/>
      <c r="J153" s="231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230"/>
      <c r="F154" s="231"/>
      <c r="G154" s="230"/>
      <c r="H154" s="231"/>
      <c r="I154" s="230"/>
      <c r="J154" s="231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230"/>
      <c r="F155" s="231"/>
      <c r="G155" s="230"/>
      <c r="H155" s="231"/>
      <c r="I155" s="230"/>
      <c r="J155" s="231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230"/>
      <c r="F156" s="231"/>
      <c r="G156" s="230"/>
      <c r="H156" s="231"/>
      <c r="I156" s="230"/>
      <c r="J156" s="231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230"/>
      <c r="F157" s="231"/>
      <c r="G157" s="230"/>
      <c r="H157" s="231"/>
      <c r="I157" s="230"/>
      <c r="J157" s="231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230"/>
      <c r="F158" s="231"/>
      <c r="G158" s="230"/>
      <c r="H158" s="231"/>
      <c r="I158" s="230"/>
      <c r="J158" s="231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5ZFEo/FET49DMX+yW1rmihr6BXwH2y7bJ/JfkwLXLJxWsgHTAscfr85KGH1cR+plhEc6RZLQXlRBBLymBWL7Ig==" saltValue="m0n+098cGhjJdAITDLP8/w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4" name="Group Box 2">
              <controlPr defaultSize="0" autoFill="0" autoPict="0">
                <anchor moveWithCells="1">
                  <from>
                    <xdr:col>7</xdr:col>
                    <xdr:colOff>419100</xdr:colOff>
                    <xdr:row>1</xdr:row>
                    <xdr:rowOff>38100</xdr:rowOff>
                  </from>
                  <to>
                    <xdr:col>8</xdr:col>
                    <xdr:colOff>495300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/>
  <dimension ref="A1:M215"/>
  <sheetViews>
    <sheetView showGridLines="0" showRowColHeaders="0" workbookViewId="0">
      <selection activeCell="E12" sqref="E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RAPOR'!J15</f>
        <v xml:space="preserve">Nilai Mapel 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186">
        <v>17</v>
      </c>
      <c r="F11" s="262"/>
      <c r="G11" s="186"/>
      <c r="H11" s="186"/>
      <c r="I11" s="186"/>
      <c r="J11" s="186"/>
      <c r="K11" s="189">
        <f>IFERROR(AVERAGE(E11:J11),"  ")</f>
        <v>17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6">
        <v>1</v>
      </c>
      <c r="F12" s="228"/>
      <c r="G12" s="186"/>
      <c r="H12" s="186"/>
      <c r="I12" s="186"/>
      <c r="J12" s="186"/>
      <c r="K12" s="189">
        <f t="shared" ref="K12:K75" si="0">IFERROR(AVERAGE(E12:J12),"  ")</f>
        <v>1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6"/>
      <c r="F13" s="262"/>
      <c r="G13" s="186"/>
      <c r="H13" s="186"/>
      <c r="I13" s="186"/>
      <c r="J13" s="18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6"/>
      <c r="F14" s="228"/>
      <c r="G14" s="186"/>
      <c r="H14" s="186"/>
      <c r="I14" s="186"/>
      <c r="J14" s="18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6"/>
      <c r="F15" s="262"/>
      <c r="G15" s="186"/>
      <c r="H15" s="186"/>
      <c r="I15" s="186"/>
      <c r="J15" s="18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6"/>
      <c r="F16" s="228"/>
      <c r="G16" s="186"/>
      <c r="H16" s="186"/>
      <c r="I16" s="186"/>
      <c r="J16" s="18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6"/>
      <c r="F17" s="262"/>
      <c r="G17" s="186"/>
      <c r="H17" s="186"/>
      <c r="I17" s="186"/>
      <c r="J17" s="18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6"/>
      <c r="F18" s="262"/>
      <c r="G18" s="186"/>
      <c r="H18" s="186"/>
      <c r="I18" s="186"/>
      <c r="J18" s="18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6"/>
      <c r="F19" s="262"/>
      <c r="G19" s="186"/>
      <c r="H19" s="186"/>
      <c r="I19" s="186"/>
      <c r="J19" s="18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6"/>
      <c r="F20" s="262"/>
      <c r="G20" s="186"/>
      <c r="H20" s="186"/>
      <c r="I20" s="186"/>
      <c r="J20" s="18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6"/>
      <c r="F21" s="262"/>
      <c r="G21" s="186"/>
      <c r="H21" s="186"/>
      <c r="I21" s="186"/>
      <c r="J21" s="18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6"/>
      <c r="F22" s="262"/>
      <c r="G22" s="186"/>
      <c r="H22" s="186"/>
      <c r="I22" s="186"/>
      <c r="J22" s="18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6"/>
      <c r="F23" s="262"/>
      <c r="G23" s="186"/>
      <c r="H23" s="186"/>
      <c r="I23" s="186"/>
      <c r="J23" s="186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6"/>
      <c r="F24" s="262"/>
      <c r="G24" s="229"/>
      <c r="H24" s="186"/>
      <c r="I24" s="229"/>
      <c r="J24" s="229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6"/>
      <c r="F25" s="228"/>
      <c r="G25" s="186"/>
      <c r="H25" s="186"/>
      <c r="I25" s="186"/>
      <c r="J25" s="18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6"/>
      <c r="F26" s="228"/>
      <c r="G26" s="186"/>
      <c r="H26" s="186"/>
      <c r="I26" s="186"/>
      <c r="J26" s="18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6"/>
      <c r="F27" s="228"/>
      <c r="G27" s="186"/>
      <c r="H27" s="186"/>
      <c r="I27" s="186"/>
      <c r="J27" s="18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6"/>
      <c r="F28" s="228"/>
      <c r="G28" s="186"/>
      <c r="H28" s="186"/>
      <c r="I28" s="186"/>
      <c r="J28" s="18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6"/>
      <c r="F29" s="228"/>
      <c r="G29" s="186"/>
      <c r="H29" s="186"/>
      <c r="I29" s="186"/>
      <c r="J29" s="18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6"/>
      <c r="F30" s="228"/>
      <c r="G30" s="186"/>
      <c r="H30" s="186"/>
      <c r="I30" s="186"/>
      <c r="J30" s="18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6"/>
      <c r="F31" s="228"/>
      <c r="G31" s="186"/>
      <c r="H31" s="186"/>
      <c r="I31" s="186"/>
      <c r="J31" s="18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6"/>
      <c r="F32" s="228"/>
      <c r="G32" s="186"/>
      <c r="H32" s="186"/>
      <c r="I32" s="186"/>
      <c r="J32" s="18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6"/>
      <c r="F33" s="186"/>
      <c r="G33" s="186"/>
      <c r="H33" s="186"/>
      <c r="I33" s="186"/>
      <c r="J33" s="18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6"/>
      <c r="F34" s="262"/>
      <c r="G34" s="186"/>
      <c r="H34" s="186"/>
      <c r="I34" s="186"/>
      <c r="J34" s="18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6"/>
      <c r="F35" s="262"/>
      <c r="G35" s="186"/>
      <c r="H35" s="186"/>
      <c r="I35" s="186"/>
      <c r="J35" s="18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6"/>
      <c r="F36" s="262"/>
      <c r="G36" s="186"/>
      <c r="H36" s="186"/>
      <c r="I36" s="186"/>
      <c r="J36" s="18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6"/>
      <c r="F37" s="262"/>
      <c r="G37" s="186"/>
      <c r="H37" s="186"/>
      <c r="I37" s="186"/>
      <c r="J37" s="18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6"/>
      <c r="F38" s="262"/>
      <c r="G38" s="186"/>
      <c r="H38" s="186"/>
      <c r="I38" s="186"/>
      <c r="J38" s="18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6"/>
      <c r="F39" s="262"/>
      <c r="G39" s="186"/>
      <c r="H39" s="186"/>
      <c r="I39" s="186"/>
      <c r="J39" s="18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6"/>
      <c r="F40" s="262"/>
      <c r="G40" s="186"/>
      <c r="H40" s="186"/>
      <c r="I40" s="186"/>
      <c r="J40" s="186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6"/>
      <c r="F41" s="228"/>
      <c r="G41" s="229"/>
      <c r="H41" s="186"/>
      <c r="I41" s="229"/>
      <c r="J41" s="229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6"/>
      <c r="F42" s="228"/>
      <c r="G42" s="186"/>
      <c r="H42" s="186"/>
      <c r="I42" s="186"/>
      <c r="J42" s="18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6"/>
      <c r="F43" s="228"/>
      <c r="G43" s="186"/>
      <c r="H43" s="186"/>
      <c r="I43" s="186"/>
      <c r="J43" s="18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6"/>
      <c r="F44" s="228"/>
      <c r="G44" s="186"/>
      <c r="H44" s="186"/>
      <c r="I44" s="186"/>
      <c r="J44" s="18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6"/>
      <c r="F45" s="228"/>
      <c r="G45" s="186"/>
      <c r="H45" s="186"/>
      <c r="I45" s="186"/>
      <c r="J45" s="18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6"/>
      <c r="F46" s="228"/>
      <c r="G46" s="186"/>
      <c r="H46" s="186"/>
      <c r="I46" s="186"/>
      <c r="J46" s="18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6"/>
      <c r="F47" s="228"/>
      <c r="G47" s="186"/>
      <c r="H47" s="186"/>
      <c r="I47" s="186"/>
      <c r="J47" s="18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6"/>
      <c r="F48" s="228"/>
      <c r="G48" s="186"/>
      <c r="H48" s="186"/>
      <c r="I48" s="186"/>
      <c r="J48" s="18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6"/>
      <c r="F49" s="228"/>
      <c r="G49" s="186"/>
      <c r="H49" s="186"/>
      <c r="I49" s="186"/>
      <c r="J49" s="18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6"/>
      <c r="F50" s="262"/>
      <c r="G50" s="186"/>
      <c r="H50" s="186"/>
      <c r="I50" s="186"/>
      <c r="J50" s="186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186"/>
      <c r="F51" s="263"/>
      <c r="G51" s="233"/>
      <c r="H51" s="263"/>
      <c r="I51" s="235"/>
      <c r="J51" s="236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186"/>
      <c r="F52" s="263"/>
      <c r="G52" s="233"/>
      <c r="H52" s="263"/>
      <c r="I52" s="235"/>
      <c r="J52" s="236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186"/>
      <c r="F53" s="263"/>
      <c r="G53" s="233"/>
      <c r="H53" s="263"/>
      <c r="I53" s="235"/>
      <c r="J53" s="236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186"/>
      <c r="F54" s="263"/>
      <c r="G54" s="233"/>
      <c r="H54" s="263"/>
      <c r="I54" s="235"/>
      <c r="J54" s="236"/>
      <c r="K54" s="189" t="str">
        <f t="shared" si="0"/>
        <v xml:space="preserve">  </v>
      </c>
      <c r="L54" s="93"/>
      <c r="M54" s="93"/>
    </row>
    <row r="55" spans="1:13" ht="15.75" customHeight="1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186"/>
      <c r="F55" s="265"/>
      <c r="G55" s="233"/>
      <c r="H55" s="265"/>
      <c r="I55" s="235"/>
      <c r="J55" s="236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186"/>
      <c r="F56" s="265"/>
      <c r="G56" s="233"/>
      <c r="H56" s="265"/>
      <c r="I56" s="235"/>
      <c r="J56" s="236"/>
      <c r="K56" s="189" t="str">
        <f t="shared" si="0"/>
        <v xml:space="preserve">  </v>
      </c>
      <c r="L56" s="93"/>
      <c r="M56" s="93"/>
    </row>
    <row r="57" spans="1:13" ht="15.75" customHeight="1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186"/>
      <c r="F57" s="265"/>
      <c r="G57" s="233"/>
      <c r="H57" s="265"/>
      <c r="I57" s="235"/>
      <c r="J57" s="23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186"/>
      <c r="F58" s="265"/>
      <c r="G58" s="233"/>
      <c r="H58" s="265"/>
      <c r="I58" s="235"/>
      <c r="J58" s="23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235"/>
      <c r="F59" s="263"/>
      <c r="G59" s="233"/>
      <c r="H59" s="237"/>
      <c r="I59" s="235"/>
      <c r="J59" s="23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235"/>
      <c r="F60" s="263"/>
      <c r="G60" s="233"/>
      <c r="H60" s="237"/>
      <c r="I60" s="235"/>
      <c r="J60" s="23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8"/>
      <c r="F61" s="239"/>
      <c r="G61" s="238"/>
      <c r="H61" s="239"/>
      <c r="I61" s="238"/>
      <c r="J61" s="240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0"/>
      <c r="F62" s="231"/>
      <c r="G62" s="230"/>
      <c r="H62" s="231"/>
      <c r="I62" s="230"/>
      <c r="J62" s="231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0"/>
      <c r="F63" s="231"/>
      <c r="G63" s="230"/>
      <c r="H63" s="231"/>
      <c r="I63" s="230"/>
      <c r="J63" s="231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0"/>
      <c r="F64" s="231"/>
      <c r="G64" s="230"/>
      <c r="H64" s="231"/>
      <c r="I64" s="230"/>
      <c r="J64" s="231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0"/>
      <c r="F65" s="231"/>
      <c r="G65" s="230"/>
      <c r="H65" s="231"/>
      <c r="I65" s="230"/>
      <c r="J65" s="231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0"/>
      <c r="F66" s="231"/>
      <c r="G66" s="230"/>
      <c r="H66" s="231"/>
      <c r="I66" s="230"/>
      <c r="J66" s="231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0"/>
      <c r="F67" s="231"/>
      <c r="G67" s="230"/>
      <c r="H67" s="231"/>
      <c r="I67" s="230"/>
      <c r="J67" s="231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0"/>
      <c r="F68" s="231"/>
      <c r="G68" s="230"/>
      <c r="H68" s="231"/>
      <c r="I68" s="230"/>
      <c r="J68" s="231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0"/>
      <c r="F69" s="231"/>
      <c r="G69" s="230"/>
      <c r="H69" s="231"/>
      <c r="I69" s="230"/>
      <c r="J69" s="231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0"/>
      <c r="F70" s="231"/>
      <c r="G70" s="230"/>
      <c r="H70" s="231"/>
      <c r="I70" s="230"/>
      <c r="J70" s="231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0"/>
      <c r="F71" s="231"/>
      <c r="G71" s="230"/>
      <c r="H71" s="231"/>
      <c r="I71" s="230"/>
      <c r="J71" s="231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0"/>
      <c r="F72" s="231"/>
      <c r="G72" s="230"/>
      <c r="H72" s="231"/>
      <c r="I72" s="230"/>
      <c r="J72" s="231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0"/>
      <c r="F73" s="231"/>
      <c r="G73" s="230"/>
      <c r="H73" s="231"/>
      <c r="I73" s="230"/>
      <c r="J73" s="231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0"/>
      <c r="F74" s="231"/>
      <c r="G74" s="230"/>
      <c r="H74" s="231"/>
      <c r="I74" s="230"/>
      <c r="J74" s="231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0"/>
      <c r="F75" s="231"/>
      <c r="G75" s="230"/>
      <c r="H75" s="231"/>
      <c r="I75" s="230"/>
      <c r="J75" s="231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0"/>
      <c r="F76" s="231"/>
      <c r="G76" s="230"/>
      <c r="H76" s="231"/>
      <c r="I76" s="230"/>
      <c r="J76" s="231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0"/>
      <c r="F77" s="231"/>
      <c r="G77" s="230"/>
      <c r="H77" s="231"/>
      <c r="I77" s="230"/>
      <c r="J77" s="231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0"/>
      <c r="F78" s="231"/>
      <c r="G78" s="230"/>
      <c r="H78" s="231"/>
      <c r="I78" s="230"/>
      <c r="J78" s="231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0"/>
      <c r="F79" s="231"/>
      <c r="G79" s="230"/>
      <c r="H79" s="231"/>
      <c r="I79" s="230"/>
      <c r="J79" s="231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0"/>
      <c r="F80" s="231"/>
      <c r="G80" s="230"/>
      <c r="H80" s="231"/>
      <c r="I80" s="230"/>
      <c r="J80" s="231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0"/>
      <c r="F81" s="231"/>
      <c r="G81" s="230"/>
      <c r="H81" s="231"/>
      <c r="I81" s="230"/>
      <c r="J81" s="231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0"/>
      <c r="F82" s="231"/>
      <c r="G82" s="230"/>
      <c r="H82" s="231"/>
      <c r="I82" s="230"/>
      <c r="J82" s="231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230"/>
      <c r="F83" s="231"/>
      <c r="G83" s="230"/>
      <c r="H83" s="231"/>
      <c r="I83" s="230"/>
      <c r="J83" s="231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230"/>
      <c r="F84" s="231"/>
      <c r="G84" s="230"/>
      <c r="H84" s="231"/>
      <c r="I84" s="230"/>
      <c r="J84" s="231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230"/>
      <c r="F85" s="231"/>
      <c r="G85" s="230"/>
      <c r="H85" s="231"/>
      <c r="I85" s="230"/>
      <c r="J85" s="231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230"/>
      <c r="F86" s="231"/>
      <c r="G86" s="230"/>
      <c r="H86" s="231"/>
      <c r="I86" s="230"/>
      <c r="J86" s="231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230"/>
      <c r="F87" s="231"/>
      <c r="G87" s="230"/>
      <c r="H87" s="231"/>
      <c r="I87" s="230"/>
      <c r="J87" s="231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230"/>
      <c r="F88" s="231"/>
      <c r="G88" s="230"/>
      <c r="H88" s="231"/>
      <c r="I88" s="230"/>
      <c r="J88" s="231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230"/>
      <c r="F89" s="231"/>
      <c r="G89" s="230"/>
      <c r="H89" s="231"/>
      <c r="I89" s="230"/>
      <c r="J89" s="231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230"/>
      <c r="F90" s="231"/>
      <c r="G90" s="230"/>
      <c r="H90" s="231"/>
      <c r="I90" s="230"/>
      <c r="J90" s="231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230"/>
      <c r="F91" s="231"/>
      <c r="G91" s="230"/>
      <c r="H91" s="231"/>
      <c r="I91" s="230"/>
      <c r="J91" s="231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230"/>
      <c r="F92" s="231"/>
      <c r="G92" s="230"/>
      <c r="H92" s="231"/>
      <c r="I92" s="230"/>
      <c r="J92" s="231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230"/>
      <c r="F93" s="231"/>
      <c r="G93" s="230"/>
      <c r="H93" s="231"/>
      <c r="I93" s="230"/>
      <c r="J93" s="231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230"/>
      <c r="F94" s="231"/>
      <c r="G94" s="230"/>
      <c r="H94" s="231"/>
      <c r="I94" s="230"/>
      <c r="J94" s="231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230"/>
      <c r="F95" s="231"/>
      <c r="G95" s="230"/>
      <c r="H95" s="231"/>
      <c r="I95" s="230"/>
      <c r="J95" s="231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230"/>
      <c r="F96" s="231"/>
      <c r="G96" s="230"/>
      <c r="H96" s="231"/>
      <c r="I96" s="230"/>
      <c r="J96" s="231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230"/>
      <c r="F97" s="231"/>
      <c r="G97" s="230"/>
      <c r="H97" s="231"/>
      <c r="I97" s="230"/>
      <c r="J97" s="231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230"/>
      <c r="F98" s="231"/>
      <c r="G98" s="230"/>
      <c r="H98" s="231"/>
      <c r="I98" s="230"/>
      <c r="J98" s="231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230"/>
      <c r="F99" s="231"/>
      <c r="G99" s="230"/>
      <c r="H99" s="231"/>
      <c r="I99" s="230"/>
      <c r="J99" s="231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230"/>
      <c r="F100" s="231"/>
      <c r="G100" s="230"/>
      <c r="H100" s="231"/>
      <c r="I100" s="230"/>
      <c r="J100" s="231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230"/>
      <c r="F101" s="231"/>
      <c r="G101" s="230"/>
      <c r="H101" s="231"/>
      <c r="I101" s="230"/>
      <c r="J101" s="231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230"/>
      <c r="F102" s="231"/>
      <c r="G102" s="230"/>
      <c r="H102" s="231"/>
      <c r="I102" s="230"/>
      <c r="J102" s="231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230"/>
      <c r="F103" s="231"/>
      <c r="G103" s="230"/>
      <c r="H103" s="231"/>
      <c r="I103" s="230"/>
      <c r="J103" s="231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230"/>
      <c r="F104" s="231"/>
      <c r="G104" s="230"/>
      <c r="H104" s="231"/>
      <c r="I104" s="230"/>
      <c r="J104" s="231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230"/>
      <c r="F105" s="231"/>
      <c r="G105" s="230"/>
      <c r="H105" s="231"/>
      <c r="I105" s="230"/>
      <c r="J105" s="231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230"/>
      <c r="F106" s="231"/>
      <c r="G106" s="230"/>
      <c r="H106" s="231"/>
      <c r="I106" s="230"/>
      <c r="J106" s="231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230"/>
      <c r="F107" s="231"/>
      <c r="G107" s="230"/>
      <c r="H107" s="231"/>
      <c r="I107" s="230"/>
      <c r="J107" s="231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230"/>
      <c r="F108" s="231"/>
      <c r="G108" s="230"/>
      <c r="H108" s="231"/>
      <c r="I108" s="230"/>
      <c r="J108" s="231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230"/>
      <c r="F109" s="231"/>
      <c r="G109" s="230"/>
      <c r="H109" s="231"/>
      <c r="I109" s="230"/>
      <c r="J109" s="231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230"/>
      <c r="F110" s="231"/>
      <c r="G110" s="230"/>
      <c r="H110" s="231"/>
      <c r="I110" s="230"/>
      <c r="J110" s="231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230"/>
      <c r="F111" s="231"/>
      <c r="G111" s="230"/>
      <c r="H111" s="231"/>
      <c r="I111" s="230"/>
      <c r="J111" s="231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230"/>
      <c r="F112" s="231"/>
      <c r="G112" s="230"/>
      <c r="H112" s="231"/>
      <c r="I112" s="230"/>
      <c r="J112" s="231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230"/>
      <c r="F113" s="231"/>
      <c r="G113" s="230"/>
      <c r="H113" s="231"/>
      <c r="I113" s="230"/>
      <c r="J113" s="231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230"/>
      <c r="F114" s="231"/>
      <c r="G114" s="230"/>
      <c r="H114" s="231"/>
      <c r="I114" s="230"/>
      <c r="J114" s="231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230"/>
      <c r="F115" s="231"/>
      <c r="G115" s="230"/>
      <c r="H115" s="231"/>
      <c r="I115" s="230"/>
      <c r="J115" s="231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230"/>
      <c r="F116" s="231"/>
      <c r="G116" s="230"/>
      <c r="H116" s="231"/>
      <c r="I116" s="230"/>
      <c r="J116" s="231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230"/>
      <c r="F117" s="231"/>
      <c r="G117" s="230"/>
      <c r="H117" s="231"/>
      <c r="I117" s="230"/>
      <c r="J117" s="231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230"/>
      <c r="F118" s="231"/>
      <c r="G118" s="230"/>
      <c r="H118" s="231"/>
      <c r="I118" s="230"/>
      <c r="J118" s="231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230"/>
      <c r="F119" s="231"/>
      <c r="G119" s="230"/>
      <c r="H119" s="231"/>
      <c r="I119" s="230"/>
      <c r="J119" s="231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230"/>
      <c r="F120" s="231"/>
      <c r="G120" s="230"/>
      <c r="H120" s="231"/>
      <c r="I120" s="230"/>
      <c r="J120" s="231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230"/>
      <c r="F121" s="231"/>
      <c r="G121" s="230"/>
      <c r="H121" s="231"/>
      <c r="I121" s="230"/>
      <c r="J121" s="231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230"/>
      <c r="F122" s="231"/>
      <c r="G122" s="230"/>
      <c r="H122" s="231"/>
      <c r="I122" s="230"/>
      <c r="J122" s="231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230"/>
      <c r="F123" s="231"/>
      <c r="G123" s="230"/>
      <c r="H123" s="231"/>
      <c r="I123" s="230"/>
      <c r="J123" s="231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230"/>
      <c r="F124" s="231"/>
      <c r="G124" s="230"/>
      <c r="H124" s="231"/>
      <c r="I124" s="230"/>
      <c r="J124" s="231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230"/>
      <c r="F125" s="231"/>
      <c r="G125" s="230"/>
      <c r="H125" s="231"/>
      <c r="I125" s="230"/>
      <c r="J125" s="231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230"/>
      <c r="F126" s="231"/>
      <c r="G126" s="230"/>
      <c r="H126" s="231"/>
      <c r="I126" s="230"/>
      <c r="J126" s="231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230"/>
      <c r="F127" s="231"/>
      <c r="G127" s="230"/>
      <c r="H127" s="231"/>
      <c r="I127" s="230"/>
      <c r="J127" s="231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230"/>
      <c r="F128" s="231"/>
      <c r="G128" s="230"/>
      <c r="H128" s="231"/>
      <c r="I128" s="230"/>
      <c r="J128" s="231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230"/>
      <c r="F129" s="231"/>
      <c r="G129" s="230"/>
      <c r="H129" s="231"/>
      <c r="I129" s="230"/>
      <c r="J129" s="231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230"/>
      <c r="F130" s="231"/>
      <c r="G130" s="230"/>
      <c r="H130" s="231"/>
      <c r="I130" s="230"/>
      <c r="J130" s="231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230"/>
      <c r="F131" s="231"/>
      <c r="G131" s="230"/>
      <c r="H131" s="231"/>
      <c r="I131" s="230"/>
      <c r="J131" s="231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230"/>
      <c r="F132" s="231"/>
      <c r="G132" s="230"/>
      <c r="H132" s="231"/>
      <c r="I132" s="230"/>
      <c r="J132" s="231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230"/>
      <c r="F133" s="231"/>
      <c r="G133" s="230"/>
      <c r="H133" s="231"/>
      <c r="I133" s="230"/>
      <c r="J133" s="231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230"/>
      <c r="F134" s="231"/>
      <c r="G134" s="230"/>
      <c r="H134" s="231"/>
      <c r="I134" s="230"/>
      <c r="J134" s="231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230"/>
      <c r="F135" s="231"/>
      <c r="G135" s="230"/>
      <c r="H135" s="231"/>
      <c r="I135" s="230"/>
      <c r="J135" s="231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230"/>
      <c r="F136" s="231"/>
      <c r="G136" s="230"/>
      <c r="H136" s="231"/>
      <c r="I136" s="230"/>
      <c r="J136" s="231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230"/>
      <c r="F137" s="231"/>
      <c r="G137" s="230"/>
      <c r="H137" s="231"/>
      <c r="I137" s="230"/>
      <c r="J137" s="231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230"/>
      <c r="F138" s="231"/>
      <c r="G138" s="230"/>
      <c r="H138" s="231"/>
      <c r="I138" s="230"/>
      <c r="J138" s="231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230"/>
      <c r="F139" s="231"/>
      <c r="G139" s="230"/>
      <c r="H139" s="231"/>
      <c r="I139" s="230"/>
      <c r="J139" s="231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230"/>
      <c r="F140" s="231"/>
      <c r="G140" s="230"/>
      <c r="H140" s="231"/>
      <c r="I140" s="230"/>
      <c r="J140" s="231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230"/>
      <c r="F141" s="231"/>
      <c r="G141" s="230"/>
      <c r="H141" s="231"/>
      <c r="I141" s="230"/>
      <c r="J141" s="231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230"/>
      <c r="F142" s="231"/>
      <c r="G142" s="230"/>
      <c r="H142" s="231"/>
      <c r="I142" s="230"/>
      <c r="J142" s="231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230"/>
      <c r="F143" s="231"/>
      <c r="G143" s="230"/>
      <c r="H143" s="231"/>
      <c r="I143" s="230"/>
      <c r="J143" s="231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230"/>
      <c r="F144" s="231"/>
      <c r="G144" s="230"/>
      <c r="H144" s="231"/>
      <c r="I144" s="230"/>
      <c r="J144" s="231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230"/>
      <c r="F145" s="231"/>
      <c r="G145" s="230"/>
      <c r="H145" s="231"/>
      <c r="I145" s="230"/>
      <c r="J145" s="231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230"/>
      <c r="F146" s="231"/>
      <c r="G146" s="230"/>
      <c r="H146" s="231"/>
      <c r="I146" s="230"/>
      <c r="J146" s="231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230"/>
      <c r="F147" s="231"/>
      <c r="G147" s="230"/>
      <c r="H147" s="231"/>
      <c r="I147" s="230"/>
      <c r="J147" s="231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230"/>
      <c r="F148" s="231"/>
      <c r="G148" s="230"/>
      <c r="H148" s="231"/>
      <c r="I148" s="230"/>
      <c r="J148" s="231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230"/>
      <c r="F149" s="231"/>
      <c r="G149" s="230"/>
      <c r="H149" s="231"/>
      <c r="I149" s="230"/>
      <c r="J149" s="231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230"/>
      <c r="F150" s="231"/>
      <c r="G150" s="230"/>
      <c r="H150" s="231"/>
      <c r="I150" s="230"/>
      <c r="J150" s="231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230"/>
      <c r="F151" s="231"/>
      <c r="G151" s="230"/>
      <c r="H151" s="231"/>
      <c r="I151" s="230"/>
      <c r="J151" s="231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230"/>
      <c r="F152" s="231"/>
      <c r="G152" s="230"/>
      <c r="H152" s="231"/>
      <c r="I152" s="230"/>
      <c r="J152" s="231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230"/>
      <c r="F153" s="231"/>
      <c r="G153" s="230"/>
      <c r="H153" s="231"/>
      <c r="I153" s="230"/>
      <c r="J153" s="231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230"/>
      <c r="F154" s="231"/>
      <c r="G154" s="230"/>
      <c r="H154" s="231"/>
      <c r="I154" s="230"/>
      <c r="J154" s="231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230"/>
      <c r="F155" s="231"/>
      <c r="G155" s="230"/>
      <c r="H155" s="231"/>
      <c r="I155" s="230"/>
      <c r="J155" s="231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230"/>
      <c r="F156" s="231"/>
      <c r="G156" s="230"/>
      <c r="H156" s="231"/>
      <c r="I156" s="230"/>
      <c r="J156" s="231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230"/>
      <c r="F157" s="231"/>
      <c r="G157" s="230"/>
      <c r="H157" s="231"/>
      <c r="I157" s="230"/>
      <c r="J157" s="231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230"/>
      <c r="F158" s="231"/>
      <c r="G158" s="230"/>
      <c r="H158" s="231"/>
      <c r="I158" s="230"/>
      <c r="J158" s="231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230"/>
      <c r="F159" s="231"/>
      <c r="G159" s="230"/>
      <c r="H159" s="231"/>
      <c r="I159" s="230"/>
      <c r="J159" s="231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230"/>
      <c r="F160" s="231"/>
      <c r="G160" s="230"/>
      <c r="H160" s="231"/>
      <c r="I160" s="230"/>
      <c r="J160" s="231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230"/>
      <c r="F161" s="231"/>
      <c r="G161" s="230"/>
      <c r="H161" s="231"/>
      <c r="I161" s="230"/>
      <c r="J161" s="231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230"/>
      <c r="F162" s="231"/>
      <c r="G162" s="230"/>
      <c r="H162" s="231"/>
      <c r="I162" s="230"/>
      <c r="J162" s="231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230"/>
      <c r="F163" s="231"/>
      <c r="G163" s="230"/>
      <c r="H163" s="231"/>
      <c r="I163" s="230"/>
      <c r="J163" s="231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230"/>
      <c r="F164" s="231"/>
      <c r="G164" s="230"/>
      <c r="H164" s="231"/>
      <c r="I164" s="230"/>
      <c r="J164" s="231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230"/>
      <c r="F165" s="231"/>
      <c r="G165" s="230"/>
      <c r="H165" s="231"/>
      <c r="I165" s="230"/>
      <c r="J165" s="231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230"/>
      <c r="F166" s="231"/>
      <c r="G166" s="230"/>
      <c r="H166" s="231"/>
      <c r="I166" s="230"/>
      <c r="J166" s="231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230"/>
      <c r="F167" s="231"/>
      <c r="G167" s="230"/>
      <c r="H167" s="231"/>
      <c r="I167" s="230"/>
      <c r="J167" s="231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230"/>
      <c r="F168" s="231"/>
      <c r="G168" s="230"/>
      <c r="H168" s="231"/>
      <c r="I168" s="230"/>
      <c r="J168" s="231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230"/>
      <c r="F169" s="231"/>
      <c r="G169" s="230"/>
      <c r="H169" s="231"/>
      <c r="I169" s="230"/>
      <c r="J169" s="231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230"/>
      <c r="F170" s="231"/>
      <c r="G170" s="230"/>
      <c r="H170" s="231"/>
      <c r="I170" s="230"/>
      <c r="J170" s="231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KuCHfR+R0oAUt2guAgiojlK00ro1lODYimcDXOgYMlISN3am77bo5n4WwHfo+Pq0927p74uLJfpgPDsRywvD7Q==" saltValue="8EyJ65iNGqCrU+xyMEVaHw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4" name="Group Box 2">
              <controlPr defaultSize="0" autoFill="0" autoPict="0">
                <anchor moveWithCells="1">
                  <from>
                    <xdr:col>7</xdr:col>
                    <xdr:colOff>447675</xdr:colOff>
                    <xdr:row>1</xdr:row>
                    <xdr:rowOff>38100</xdr:rowOff>
                  </from>
                  <to>
                    <xdr:col>8</xdr:col>
                    <xdr:colOff>523875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:J27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RAPOR'!J13</f>
        <v>Nilai Mapel Lintas Minat/Pendalama Minat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92"/>
      <c r="F11" s="26"/>
      <c r="G11" s="92"/>
      <c r="H11" s="26"/>
      <c r="I11" s="92"/>
      <c r="J11" s="26"/>
      <c r="K11" s="189" t="str">
        <f>IFERROR(AVERAGE(E11:J11),"  ")</f>
        <v xml:space="preserve">  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92"/>
      <c r="F12" s="26"/>
      <c r="G12" s="92"/>
      <c r="H12" s="26"/>
      <c r="I12" s="92"/>
      <c r="J12" s="26"/>
      <c r="K12" s="189" t="str">
        <f t="shared" ref="K12:K75" si="0">IFERROR(AVERAGE(E12:J12),"  ")</f>
        <v xml:space="preserve">  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92"/>
      <c r="F13" s="26"/>
      <c r="G13" s="92"/>
      <c r="H13" s="26"/>
      <c r="I13" s="92"/>
      <c r="J13" s="2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92"/>
      <c r="F14" s="26"/>
      <c r="G14" s="92"/>
      <c r="H14" s="26"/>
      <c r="I14" s="92"/>
      <c r="J14" s="2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92"/>
      <c r="F15" s="26"/>
      <c r="G15" s="92"/>
      <c r="H15" s="26"/>
      <c r="I15" s="92"/>
      <c r="J15" s="2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92"/>
      <c r="F16" s="26"/>
      <c r="G16" s="92"/>
      <c r="H16" s="26"/>
      <c r="I16" s="92"/>
      <c r="J16" s="2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92"/>
      <c r="F17" s="26"/>
      <c r="G17" s="92"/>
      <c r="H17" s="26"/>
      <c r="I17" s="92"/>
      <c r="J17" s="2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92"/>
      <c r="F18" s="26"/>
      <c r="G18" s="92"/>
      <c r="H18" s="26"/>
      <c r="I18" s="92"/>
      <c r="J18" s="2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92"/>
      <c r="F19" s="26"/>
      <c r="G19" s="92"/>
      <c r="H19" s="26"/>
      <c r="I19" s="92"/>
      <c r="J19" s="2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92"/>
      <c r="F20" s="26"/>
      <c r="G20" s="92"/>
      <c r="H20" s="26"/>
      <c r="I20" s="92"/>
      <c r="J20" s="2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92"/>
      <c r="F21" s="26"/>
      <c r="G21" s="92"/>
      <c r="H21" s="26"/>
      <c r="I21" s="92"/>
      <c r="J21" s="2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92"/>
      <c r="F22" s="26"/>
      <c r="G22" s="92"/>
      <c r="H22" s="26"/>
      <c r="I22" s="92"/>
      <c r="J22" s="2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92"/>
      <c r="F23" s="26"/>
      <c r="G23" s="92"/>
      <c r="H23" s="26"/>
      <c r="I23" s="92"/>
      <c r="J23" s="26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92"/>
      <c r="F24" s="26"/>
      <c r="G24" s="92"/>
      <c r="H24" s="26"/>
      <c r="I24" s="92"/>
      <c r="J24" s="26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92"/>
      <c r="F25" s="26"/>
      <c r="G25" s="92"/>
      <c r="H25" s="26"/>
      <c r="I25" s="92"/>
      <c r="J25" s="2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92"/>
      <c r="F26" s="26"/>
      <c r="G26" s="92"/>
      <c r="H26" s="26"/>
      <c r="I26" s="92"/>
      <c r="J26" s="2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92"/>
      <c r="F27" s="26"/>
      <c r="G27" s="92"/>
      <c r="H27" s="26"/>
      <c r="I27" s="92"/>
      <c r="J27" s="2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92"/>
      <c r="F28" s="26"/>
      <c r="G28" s="92"/>
      <c r="H28" s="26"/>
      <c r="I28" s="92"/>
      <c r="J28" s="2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92"/>
      <c r="F29" s="26"/>
      <c r="G29" s="92"/>
      <c r="H29" s="26"/>
      <c r="I29" s="92"/>
      <c r="J29" s="2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92"/>
      <c r="F30" s="26"/>
      <c r="G30" s="92"/>
      <c r="H30" s="26"/>
      <c r="I30" s="92"/>
      <c r="J30" s="2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92"/>
      <c r="F31" s="26"/>
      <c r="G31" s="92"/>
      <c r="H31" s="26"/>
      <c r="I31" s="92"/>
      <c r="J31" s="2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92"/>
      <c r="F32" s="26"/>
      <c r="G32" s="92"/>
      <c r="H32" s="26"/>
      <c r="I32" s="92"/>
      <c r="J32" s="2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92"/>
      <c r="F33" s="26"/>
      <c r="G33" s="92"/>
      <c r="H33" s="26"/>
      <c r="I33" s="92"/>
      <c r="J33" s="2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92"/>
      <c r="F34" s="26"/>
      <c r="G34" s="92"/>
      <c r="H34" s="26"/>
      <c r="I34" s="92"/>
      <c r="J34" s="2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92"/>
      <c r="F35" s="26"/>
      <c r="G35" s="92"/>
      <c r="H35" s="26"/>
      <c r="I35" s="92"/>
      <c r="J35" s="2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92"/>
      <c r="F36" s="26"/>
      <c r="G36" s="92"/>
      <c r="H36" s="26"/>
      <c r="I36" s="92"/>
      <c r="J36" s="2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92"/>
      <c r="F37" s="26"/>
      <c r="G37" s="92"/>
      <c r="H37" s="26"/>
      <c r="I37" s="92"/>
      <c r="J37" s="2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92"/>
      <c r="F38" s="26"/>
      <c r="G38" s="92"/>
      <c r="H38" s="26"/>
      <c r="I38" s="92"/>
      <c r="J38" s="2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92"/>
      <c r="F39" s="26"/>
      <c r="G39" s="92"/>
      <c r="H39" s="26"/>
      <c r="I39" s="92"/>
      <c r="J39" s="2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92"/>
      <c r="F40" s="26"/>
      <c r="G40" s="92"/>
      <c r="H40" s="26"/>
      <c r="I40" s="92"/>
      <c r="J40" s="26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92"/>
      <c r="F41" s="26"/>
      <c r="G41" s="92"/>
      <c r="H41" s="26"/>
      <c r="I41" s="92"/>
      <c r="J41" s="26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92"/>
      <c r="F42" s="26"/>
      <c r="G42" s="92"/>
      <c r="H42" s="26"/>
      <c r="I42" s="92"/>
      <c r="J42" s="2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92"/>
      <c r="F43" s="26"/>
      <c r="G43" s="92"/>
      <c r="H43" s="26"/>
      <c r="I43" s="92"/>
      <c r="J43" s="2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92"/>
      <c r="F44" s="26"/>
      <c r="G44" s="92"/>
      <c r="H44" s="26"/>
      <c r="I44" s="92"/>
      <c r="J44" s="2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92"/>
      <c r="F45" s="26"/>
      <c r="G45" s="92"/>
      <c r="H45" s="26"/>
      <c r="I45" s="92"/>
      <c r="J45" s="2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92"/>
      <c r="F46" s="26"/>
      <c r="G46" s="92"/>
      <c r="H46" s="26"/>
      <c r="I46" s="92"/>
      <c r="J46" s="2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92"/>
      <c r="F47" s="26"/>
      <c r="G47" s="92"/>
      <c r="H47" s="26"/>
      <c r="I47" s="92"/>
      <c r="J47" s="2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92"/>
      <c r="F48" s="26"/>
      <c r="G48" s="92"/>
      <c r="H48" s="26"/>
      <c r="I48" s="92"/>
      <c r="J48" s="2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92"/>
      <c r="F49" s="26"/>
      <c r="G49" s="92"/>
      <c r="H49" s="26"/>
      <c r="I49" s="92"/>
      <c r="J49" s="2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92"/>
      <c r="F50" s="26"/>
      <c r="G50" s="92"/>
      <c r="H50" s="26"/>
      <c r="I50" s="92"/>
      <c r="J50" s="26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92"/>
      <c r="F51" s="26"/>
      <c r="G51" s="92"/>
      <c r="H51" s="26"/>
      <c r="I51" s="92"/>
      <c r="J51" s="26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92"/>
      <c r="F52" s="26"/>
      <c r="G52" s="92"/>
      <c r="H52" s="26"/>
      <c r="I52" s="92"/>
      <c r="J52" s="26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92"/>
      <c r="F53" s="26"/>
      <c r="G53" s="92"/>
      <c r="H53" s="26"/>
      <c r="I53" s="92"/>
      <c r="J53" s="26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92"/>
      <c r="F54" s="26"/>
      <c r="G54" s="92"/>
      <c r="H54" s="26"/>
      <c r="I54" s="92"/>
      <c r="J54" s="26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92"/>
      <c r="F55" s="26"/>
      <c r="G55" s="92"/>
      <c r="H55" s="26"/>
      <c r="I55" s="92"/>
      <c r="J55" s="26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92"/>
      <c r="F56" s="26"/>
      <c r="G56" s="92"/>
      <c r="H56" s="26"/>
      <c r="I56" s="92"/>
      <c r="J56" s="26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92"/>
      <c r="F57" s="26"/>
      <c r="G57" s="92"/>
      <c r="H57" s="26"/>
      <c r="I57" s="92"/>
      <c r="J57" s="2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92"/>
      <c r="F58" s="26"/>
      <c r="G58" s="92"/>
      <c r="H58" s="26"/>
      <c r="I58" s="92"/>
      <c r="J58" s="2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92"/>
      <c r="F59" s="26"/>
      <c r="G59" s="92"/>
      <c r="H59" s="26"/>
      <c r="I59" s="92"/>
      <c r="J59" s="2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92"/>
      <c r="F60" s="26"/>
      <c r="G60" s="92"/>
      <c r="H60" s="26"/>
      <c r="I60" s="92"/>
      <c r="J60" s="2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92"/>
      <c r="F61" s="26"/>
      <c r="G61" s="92"/>
      <c r="H61" s="26"/>
      <c r="I61" s="92"/>
      <c r="J61" s="2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92"/>
      <c r="F62" s="26"/>
      <c r="G62" s="92"/>
      <c r="H62" s="26"/>
      <c r="I62" s="92"/>
      <c r="J62" s="2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92"/>
      <c r="F63" s="26"/>
      <c r="G63" s="92"/>
      <c r="H63" s="26"/>
      <c r="I63" s="92"/>
      <c r="J63" s="2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92"/>
      <c r="F64" s="26"/>
      <c r="G64" s="92"/>
      <c r="H64" s="26"/>
      <c r="I64" s="92"/>
      <c r="J64" s="2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92"/>
      <c r="F65" s="26"/>
      <c r="G65" s="92"/>
      <c r="H65" s="26"/>
      <c r="I65" s="92"/>
      <c r="J65" s="2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92"/>
      <c r="F66" s="26"/>
      <c r="G66" s="92"/>
      <c r="H66" s="26"/>
      <c r="I66" s="92"/>
      <c r="J66" s="2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92"/>
      <c r="F67" s="26"/>
      <c r="G67" s="92"/>
      <c r="H67" s="26"/>
      <c r="I67" s="92"/>
      <c r="J67" s="2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92"/>
      <c r="F68" s="26"/>
      <c r="G68" s="92"/>
      <c r="H68" s="26"/>
      <c r="I68" s="92"/>
      <c r="J68" s="2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92"/>
      <c r="F69" s="26"/>
      <c r="G69" s="92"/>
      <c r="H69" s="26"/>
      <c r="I69" s="92"/>
      <c r="J69" s="2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92"/>
      <c r="F70" s="26"/>
      <c r="G70" s="92"/>
      <c r="H70" s="26"/>
      <c r="I70" s="92"/>
      <c r="J70" s="26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92"/>
      <c r="F71" s="26"/>
      <c r="G71" s="92"/>
      <c r="H71" s="26"/>
      <c r="I71" s="92"/>
      <c r="J71" s="26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92"/>
      <c r="F72" s="26"/>
      <c r="G72" s="92"/>
      <c r="H72" s="26"/>
      <c r="I72" s="92"/>
      <c r="J72" s="26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92"/>
      <c r="F73" s="26"/>
      <c r="G73" s="92"/>
      <c r="H73" s="26"/>
      <c r="I73" s="92"/>
      <c r="J73" s="26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92"/>
      <c r="F74" s="26"/>
      <c r="G74" s="92"/>
      <c r="H74" s="26"/>
      <c r="I74" s="92"/>
      <c r="J74" s="26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92"/>
      <c r="F75" s="26"/>
      <c r="G75" s="92"/>
      <c r="H75" s="26"/>
      <c r="I75" s="92"/>
      <c r="J75" s="26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92"/>
      <c r="F76" s="26"/>
      <c r="G76" s="92"/>
      <c r="H76" s="26"/>
      <c r="I76" s="92"/>
      <c r="J76" s="26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92"/>
      <c r="F77" s="26"/>
      <c r="G77" s="92"/>
      <c r="H77" s="26"/>
      <c r="I77" s="92"/>
      <c r="J77" s="26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92"/>
      <c r="F78" s="26"/>
      <c r="G78" s="92"/>
      <c r="H78" s="26"/>
      <c r="I78" s="92"/>
      <c r="J78" s="26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92"/>
      <c r="F79" s="26"/>
      <c r="G79" s="92"/>
      <c r="H79" s="26"/>
      <c r="I79" s="92"/>
      <c r="J79" s="26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92"/>
      <c r="F80" s="26"/>
      <c r="G80" s="92"/>
      <c r="H80" s="26"/>
      <c r="I80" s="92"/>
      <c r="J80" s="26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92"/>
      <c r="F81" s="26"/>
      <c r="G81" s="92"/>
      <c r="H81" s="26"/>
      <c r="I81" s="92"/>
      <c r="J81" s="26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92"/>
      <c r="F82" s="26"/>
      <c r="G82" s="92"/>
      <c r="H82" s="26"/>
      <c r="I82" s="92"/>
      <c r="J82" s="26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92"/>
      <c r="F83" s="26"/>
      <c r="G83" s="92"/>
      <c r="H83" s="26"/>
      <c r="I83" s="92"/>
      <c r="J83" s="2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92"/>
      <c r="F84" s="26"/>
      <c r="G84" s="92"/>
      <c r="H84" s="26"/>
      <c r="I84" s="92"/>
      <c r="J84" s="2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92"/>
      <c r="F85" s="26"/>
      <c r="G85" s="92"/>
      <c r="H85" s="26"/>
      <c r="I85" s="92"/>
      <c r="J85" s="2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92"/>
      <c r="F86" s="26"/>
      <c r="G86" s="92"/>
      <c r="H86" s="26"/>
      <c r="I86" s="92"/>
      <c r="J86" s="2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92"/>
      <c r="F87" s="26"/>
      <c r="G87" s="92"/>
      <c r="H87" s="26"/>
      <c r="I87" s="92"/>
      <c r="J87" s="2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92"/>
      <c r="F88" s="26"/>
      <c r="G88" s="92"/>
      <c r="H88" s="26"/>
      <c r="I88" s="92"/>
      <c r="J88" s="2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92"/>
      <c r="F89" s="26"/>
      <c r="G89" s="92"/>
      <c r="H89" s="26"/>
      <c r="I89" s="92"/>
      <c r="J89" s="2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92"/>
      <c r="F90" s="26"/>
      <c r="G90" s="92"/>
      <c r="H90" s="26"/>
      <c r="I90" s="92"/>
      <c r="J90" s="2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92"/>
      <c r="F91" s="26"/>
      <c r="G91" s="92"/>
      <c r="H91" s="26"/>
      <c r="I91" s="92"/>
      <c r="J91" s="2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92"/>
      <c r="F92" s="26"/>
      <c r="G92" s="92"/>
      <c r="H92" s="26"/>
      <c r="I92" s="92"/>
      <c r="J92" s="2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92"/>
      <c r="F93" s="26"/>
      <c r="G93" s="92"/>
      <c r="H93" s="26"/>
      <c r="I93" s="92"/>
      <c r="J93" s="2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92"/>
      <c r="F94" s="26"/>
      <c r="G94" s="92"/>
      <c r="H94" s="26"/>
      <c r="I94" s="92"/>
      <c r="J94" s="2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92"/>
      <c r="F95" s="26"/>
      <c r="G95" s="92"/>
      <c r="H95" s="26"/>
      <c r="I95" s="92"/>
      <c r="J95" s="2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92"/>
      <c r="F96" s="26"/>
      <c r="G96" s="92"/>
      <c r="H96" s="26"/>
      <c r="I96" s="92"/>
      <c r="J96" s="2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92"/>
      <c r="F97" s="26"/>
      <c r="G97" s="92"/>
      <c r="H97" s="26"/>
      <c r="I97" s="92"/>
      <c r="J97" s="2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ILTW710X1DG9t6OhSC8+i0dMt8rhm91KUaVZ5rEGyoA/pY1dnGmaf206//iIT+baO7fbjDA4KvNni8L6XogHBA==" saltValue="ijusmBkQeUCNZPr3IglWFg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4" name="Group Box 2">
              <controlPr defaultSize="0" autoFill="0" autoPict="0">
                <anchor moveWithCells="1">
                  <from>
                    <xdr:col>7</xdr:col>
                    <xdr:colOff>447675</xdr:colOff>
                    <xdr:row>1</xdr:row>
                    <xdr:rowOff>28575</xdr:rowOff>
                  </from>
                  <to>
                    <xdr:col>8</xdr:col>
                    <xdr:colOff>523875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:F12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RAPOR'!J14</f>
        <v xml:space="preserve">Nilai Mapel 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92"/>
      <c r="F11" s="26"/>
      <c r="G11" s="92"/>
      <c r="H11" s="26"/>
      <c r="I11" s="92"/>
      <c r="J11" s="26"/>
      <c r="K11" s="189" t="str">
        <f>IFERROR(AVERAGE(E11:J11),"  ")</f>
        <v xml:space="preserve">  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92"/>
      <c r="F12" s="26"/>
      <c r="G12" s="92"/>
      <c r="H12" s="26"/>
      <c r="I12" s="92"/>
      <c r="J12" s="26"/>
      <c r="K12" s="189" t="str">
        <f t="shared" ref="K12:K75" si="0">IFERROR(AVERAGE(E12:J12),"  ")</f>
        <v xml:space="preserve">  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92"/>
      <c r="F13" s="26"/>
      <c r="G13" s="92"/>
      <c r="H13" s="26"/>
      <c r="I13" s="92"/>
      <c r="J13" s="26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92"/>
      <c r="F14" s="26"/>
      <c r="G14" s="92"/>
      <c r="H14" s="26"/>
      <c r="I14" s="92"/>
      <c r="J14" s="26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92"/>
      <c r="F15" s="26"/>
      <c r="G15" s="92"/>
      <c r="H15" s="26"/>
      <c r="I15" s="92"/>
      <c r="J15" s="26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92"/>
      <c r="F16" s="26"/>
      <c r="G16" s="92"/>
      <c r="H16" s="26"/>
      <c r="I16" s="92"/>
      <c r="J16" s="26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92"/>
      <c r="F17" s="26"/>
      <c r="G17" s="92"/>
      <c r="H17" s="26"/>
      <c r="I17" s="92"/>
      <c r="J17" s="26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92"/>
      <c r="F18" s="26"/>
      <c r="G18" s="92"/>
      <c r="H18" s="26"/>
      <c r="I18" s="92"/>
      <c r="J18" s="26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92"/>
      <c r="F19" s="26"/>
      <c r="G19" s="92"/>
      <c r="H19" s="26"/>
      <c r="I19" s="92"/>
      <c r="J19" s="26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92"/>
      <c r="F20" s="26"/>
      <c r="G20" s="92"/>
      <c r="H20" s="26"/>
      <c r="I20" s="92"/>
      <c r="J20" s="26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92"/>
      <c r="F21" s="26"/>
      <c r="G21" s="92"/>
      <c r="H21" s="26"/>
      <c r="I21" s="92"/>
      <c r="J21" s="26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92"/>
      <c r="F22" s="26"/>
      <c r="G22" s="92"/>
      <c r="H22" s="26"/>
      <c r="I22" s="92"/>
      <c r="J22" s="26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92"/>
      <c r="F23" s="26"/>
      <c r="G23" s="92"/>
      <c r="H23" s="26"/>
      <c r="I23" s="92"/>
      <c r="J23" s="26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92"/>
      <c r="F24" s="26"/>
      <c r="G24" s="92"/>
      <c r="H24" s="26"/>
      <c r="I24" s="92"/>
      <c r="J24" s="26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92"/>
      <c r="F25" s="26"/>
      <c r="G25" s="92"/>
      <c r="H25" s="26"/>
      <c r="I25" s="92"/>
      <c r="J25" s="26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92"/>
      <c r="F26" s="26"/>
      <c r="G26" s="92"/>
      <c r="H26" s="26"/>
      <c r="I26" s="92"/>
      <c r="J26" s="26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92"/>
      <c r="F27" s="26"/>
      <c r="G27" s="92"/>
      <c r="H27" s="26"/>
      <c r="I27" s="92"/>
      <c r="J27" s="26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92"/>
      <c r="F28" s="26"/>
      <c r="G28" s="92"/>
      <c r="H28" s="26"/>
      <c r="I28" s="92"/>
      <c r="J28" s="26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92"/>
      <c r="F29" s="26"/>
      <c r="G29" s="92"/>
      <c r="H29" s="26"/>
      <c r="I29" s="92"/>
      <c r="J29" s="26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92"/>
      <c r="F30" s="26"/>
      <c r="G30" s="92"/>
      <c r="H30" s="26"/>
      <c r="I30" s="92"/>
      <c r="J30" s="26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92"/>
      <c r="F31" s="26"/>
      <c r="G31" s="92"/>
      <c r="H31" s="26"/>
      <c r="I31" s="92"/>
      <c r="J31" s="26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92"/>
      <c r="F32" s="26"/>
      <c r="G32" s="92"/>
      <c r="H32" s="26"/>
      <c r="I32" s="92"/>
      <c r="J32" s="26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92"/>
      <c r="F33" s="26"/>
      <c r="G33" s="92"/>
      <c r="H33" s="26"/>
      <c r="I33" s="92"/>
      <c r="J33" s="26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92"/>
      <c r="F34" s="26"/>
      <c r="G34" s="92"/>
      <c r="H34" s="26"/>
      <c r="I34" s="92"/>
      <c r="J34" s="26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92"/>
      <c r="F35" s="26"/>
      <c r="G35" s="92"/>
      <c r="H35" s="26"/>
      <c r="I35" s="92"/>
      <c r="J35" s="26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92"/>
      <c r="F36" s="26"/>
      <c r="G36" s="92"/>
      <c r="H36" s="26"/>
      <c r="I36" s="92"/>
      <c r="J36" s="26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92"/>
      <c r="F37" s="26"/>
      <c r="G37" s="92"/>
      <c r="H37" s="26"/>
      <c r="I37" s="92"/>
      <c r="J37" s="26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92"/>
      <c r="F38" s="26"/>
      <c r="G38" s="92"/>
      <c r="H38" s="26"/>
      <c r="I38" s="92"/>
      <c r="J38" s="26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92"/>
      <c r="F39" s="26"/>
      <c r="G39" s="92"/>
      <c r="H39" s="26"/>
      <c r="I39" s="92"/>
      <c r="J39" s="26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92"/>
      <c r="F40" s="26"/>
      <c r="G40" s="92"/>
      <c r="H40" s="26"/>
      <c r="I40" s="92"/>
      <c r="J40" s="26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92"/>
      <c r="F41" s="26"/>
      <c r="G41" s="92"/>
      <c r="H41" s="26"/>
      <c r="I41" s="92"/>
      <c r="J41" s="26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92"/>
      <c r="F42" s="26"/>
      <c r="G42" s="92"/>
      <c r="H42" s="26"/>
      <c r="I42" s="92"/>
      <c r="J42" s="26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92"/>
      <c r="F43" s="26"/>
      <c r="G43" s="92"/>
      <c r="H43" s="26"/>
      <c r="I43" s="92"/>
      <c r="J43" s="26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92"/>
      <c r="F44" s="26"/>
      <c r="G44" s="92"/>
      <c r="H44" s="26"/>
      <c r="I44" s="92"/>
      <c r="J44" s="26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92"/>
      <c r="F45" s="26"/>
      <c r="G45" s="92"/>
      <c r="H45" s="26"/>
      <c r="I45" s="92"/>
      <c r="J45" s="26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92"/>
      <c r="F46" s="26"/>
      <c r="G46" s="92"/>
      <c r="H46" s="26"/>
      <c r="I46" s="92"/>
      <c r="J46" s="26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92"/>
      <c r="F47" s="26"/>
      <c r="G47" s="92"/>
      <c r="H47" s="26"/>
      <c r="I47" s="92"/>
      <c r="J47" s="26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92"/>
      <c r="F48" s="26"/>
      <c r="G48" s="92"/>
      <c r="H48" s="26"/>
      <c r="I48" s="92"/>
      <c r="J48" s="26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92"/>
      <c r="F49" s="26"/>
      <c r="G49" s="92"/>
      <c r="H49" s="26"/>
      <c r="I49" s="92"/>
      <c r="J49" s="26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92"/>
      <c r="F50" s="26"/>
      <c r="G50" s="92"/>
      <c r="H50" s="26"/>
      <c r="I50" s="92"/>
      <c r="J50" s="26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92"/>
      <c r="F51" s="26"/>
      <c r="G51" s="92"/>
      <c r="H51" s="26"/>
      <c r="I51" s="92"/>
      <c r="J51" s="26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92"/>
      <c r="F52" s="26"/>
      <c r="G52" s="92"/>
      <c r="H52" s="26"/>
      <c r="I52" s="92"/>
      <c r="J52" s="26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92"/>
      <c r="F53" s="26"/>
      <c r="G53" s="92"/>
      <c r="H53" s="26"/>
      <c r="I53" s="92"/>
      <c r="J53" s="26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92"/>
      <c r="F54" s="26"/>
      <c r="G54" s="92"/>
      <c r="H54" s="26"/>
      <c r="I54" s="92"/>
      <c r="J54" s="26"/>
      <c r="K54" s="189" t="str">
        <f t="shared" si="0"/>
        <v xml:space="preserve">  </v>
      </c>
      <c r="L54" s="93"/>
      <c r="M54" s="93"/>
    </row>
    <row r="55" spans="1:13" ht="15.75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92"/>
      <c r="F55" s="26"/>
      <c r="G55" s="92"/>
      <c r="H55" s="26"/>
      <c r="I55" s="92"/>
      <c r="J55" s="26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92"/>
      <c r="F56" s="26"/>
      <c r="G56" s="92"/>
      <c r="H56" s="26"/>
      <c r="I56" s="92"/>
      <c r="J56" s="26"/>
      <c r="K56" s="189" t="str">
        <f t="shared" si="0"/>
        <v xml:space="preserve">  </v>
      </c>
      <c r="L56" s="93"/>
      <c r="M56" s="93"/>
    </row>
    <row r="57" spans="1:13" ht="15.75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92"/>
      <c r="F57" s="26"/>
      <c r="G57" s="92"/>
      <c r="H57" s="26"/>
      <c r="I57" s="92"/>
      <c r="J57" s="26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92"/>
      <c r="F58" s="26"/>
      <c r="G58" s="92"/>
      <c r="H58" s="26"/>
      <c r="I58" s="92"/>
      <c r="J58" s="26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92"/>
      <c r="F59" s="26"/>
      <c r="G59" s="92"/>
      <c r="H59" s="26"/>
      <c r="I59" s="92"/>
      <c r="J59" s="26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92"/>
      <c r="F60" s="26"/>
      <c r="G60" s="92"/>
      <c r="H60" s="26"/>
      <c r="I60" s="92"/>
      <c r="J60" s="26"/>
      <c r="K60" s="189" t="str">
        <f t="shared" si="0"/>
        <v xml:space="preserve">  </v>
      </c>
      <c r="L60" s="93"/>
      <c r="M60" s="93"/>
    </row>
    <row r="61" spans="1:13" ht="15.75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92"/>
      <c r="F61" s="26"/>
      <c r="G61" s="92"/>
      <c r="H61" s="26"/>
      <c r="I61" s="92"/>
      <c r="J61" s="2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92"/>
      <c r="F62" s="26"/>
      <c r="G62" s="92"/>
      <c r="H62" s="26"/>
      <c r="I62" s="92"/>
      <c r="J62" s="2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92"/>
      <c r="F63" s="26"/>
      <c r="G63" s="92"/>
      <c r="H63" s="26"/>
      <c r="I63" s="92"/>
      <c r="J63" s="2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92"/>
      <c r="F64" s="26"/>
      <c r="G64" s="92"/>
      <c r="H64" s="26"/>
      <c r="I64" s="92"/>
      <c r="J64" s="2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92"/>
      <c r="F65" s="26"/>
      <c r="G65" s="92"/>
      <c r="H65" s="26"/>
      <c r="I65" s="92"/>
      <c r="J65" s="26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92"/>
      <c r="F66" s="26"/>
      <c r="G66" s="92"/>
      <c r="H66" s="26"/>
      <c r="I66" s="92"/>
      <c r="J66" s="26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92"/>
      <c r="F67" s="26"/>
      <c r="G67" s="92"/>
      <c r="H67" s="26"/>
      <c r="I67" s="92"/>
      <c r="J67" s="26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92"/>
      <c r="F68" s="26"/>
      <c r="G68" s="92"/>
      <c r="H68" s="26"/>
      <c r="I68" s="92"/>
      <c r="J68" s="26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92"/>
      <c r="F69" s="26"/>
      <c r="G69" s="92"/>
      <c r="H69" s="26"/>
      <c r="I69" s="92"/>
      <c r="J69" s="26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92"/>
      <c r="F70" s="26"/>
      <c r="G70" s="92"/>
      <c r="H70" s="26"/>
      <c r="I70" s="92"/>
      <c r="J70" s="26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92"/>
      <c r="F71" s="26"/>
      <c r="G71" s="92"/>
      <c r="H71" s="26"/>
      <c r="I71" s="92"/>
      <c r="J71" s="26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92"/>
      <c r="F72" s="26"/>
      <c r="G72" s="92"/>
      <c r="H72" s="26"/>
      <c r="I72" s="92"/>
      <c r="J72" s="26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92"/>
      <c r="F73" s="26"/>
      <c r="G73" s="92"/>
      <c r="H73" s="26"/>
      <c r="I73" s="92"/>
      <c r="J73" s="26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92"/>
      <c r="F74" s="26"/>
      <c r="G74" s="92"/>
      <c r="H74" s="26"/>
      <c r="I74" s="92"/>
      <c r="J74" s="26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92"/>
      <c r="F75" s="26"/>
      <c r="G75" s="92"/>
      <c r="H75" s="26"/>
      <c r="I75" s="92"/>
      <c r="J75" s="26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92"/>
      <c r="F76" s="26"/>
      <c r="G76" s="92"/>
      <c r="H76" s="26"/>
      <c r="I76" s="92"/>
      <c r="J76" s="26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92"/>
      <c r="F77" s="26"/>
      <c r="G77" s="92"/>
      <c r="H77" s="26"/>
      <c r="I77" s="92"/>
      <c r="J77" s="26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92"/>
      <c r="F78" s="26"/>
      <c r="G78" s="92"/>
      <c r="H78" s="26"/>
      <c r="I78" s="92"/>
      <c r="J78" s="26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92"/>
      <c r="F79" s="26"/>
      <c r="G79" s="92"/>
      <c r="H79" s="26"/>
      <c r="I79" s="92"/>
      <c r="J79" s="26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92"/>
      <c r="F80" s="26"/>
      <c r="G80" s="92"/>
      <c r="H80" s="26"/>
      <c r="I80" s="92"/>
      <c r="J80" s="26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92"/>
      <c r="F81" s="26"/>
      <c r="G81" s="92"/>
      <c r="H81" s="26"/>
      <c r="I81" s="92"/>
      <c r="J81" s="26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92"/>
      <c r="F82" s="26"/>
      <c r="G82" s="92"/>
      <c r="H82" s="26"/>
      <c r="I82" s="92"/>
      <c r="J82" s="26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92"/>
      <c r="F83" s="26"/>
      <c r="G83" s="92"/>
      <c r="H83" s="26"/>
      <c r="I83" s="92"/>
      <c r="J83" s="26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92"/>
      <c r="F84" s="26"/>
      <c r="G84" s="92"/>
      <c r="H84" s="26"/>
      <c r="I84" s="92"/>
      <c r="J84" s="26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92"/>
      <c r="F85" s="26"/>
      <c r="G85" s="92"/>
      <c r="H85" s="26"/>
      <c r="I85" s="92"/>
      <c r="J85" s="26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92"/>
      <c r="F86" s="26"/>
      <c r="G86" s="92"/>
      <c r="H86" s="26"/>
      <c r="I86" s="92"/>
      <c r="J86" s="26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92"/>
      <c r="F87" s="26"/>
      <c r="G87" s="92"/>
      <c r="H87" s="26"/>
      <c r="I87" s="92"/>
      <c r="J87" s="26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92"/>
      <c r="F88" s="26"/>
      <c r="G88" s="92"/>
      <c r="H88" s="26"/>
      <c r="I88" s="92"/>
      <c r="J88" s="26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92"/>
      <c r="F89" s="26"/>
      <c r="G89" s="92"/>
      <c r="H89" s="26"/>
      <c r="I89" s="92"/>
      <c r="J89" s="26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92"/>
      <c r="F90" s="26"/>
      <c r="G90" s="92"/>
      <c r="H90" s="26"/>
      <c r="I90" s="92"/>
      <c r="J90" s="26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92"/>
      <c r="F91" s="26"/>
      <c r="G91" s="92"/>
      <c r="H91" s="26"/>
      <c r="I91" s="92"/>
      <c r="J91" s="26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92"/>
      <c r="F92" s="26"/>
      <c r="G92" s="92"/>
      <c r="H92" s="26"/>
      <c r="I92" s="92"/>
      <c r="J92" s="26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92"/>
      <c r="F93" s="26"/>
      <c r="G93" s="92"/>
      <c r="H93" s="26"/>
      <c r="I93" s="92"/>
      <c r="J93" s="26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92"/>
      <c r="F94" s="26"/>
      <c r="G94" s="92"/>
      <c r="H94" s="26"/>
      <c r="I94" s="92"/>
      <c r="J94" s="26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92"/>
      <c r="F95" s="26"/>
      <c r="G95" s="92"/>
      <c r="H95" s="26"/>
      <c r="I95" s="92"/>
      <c r="J95" s="26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92"/>
      <c r="F96" s="26"/>
      <c r="G96" s="92"/>
      <c r="H96" s="26"/>
      <c r="I96" s="92"/>
      <c r="J96" s="26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92"/>
      <c r="F97" s="26"/>
      <c r="G97" s="92"/>
      <c r="H97" s="26"/>
      <c r="I97" s="92"/>
      <c r="J97" s="26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pTyzR2IVFedM+vWMMXlVGYZI5Iy9sOVDUy4rjlUpqULQ1VytRjMIPxghOGijM6EjSZXnnschQCQASPC8T4g0KA==" saltValue="gxGac3ak4UtRoptdzkqBVQ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4" name="Group Box 2">
              <controlPr defaultSize="0" autoFill="0" autoPict="0">
                <anchor moveWithCells="1">
                  <from>
                    <xdr:col>7</xdr:col>
                    <xdr:colOff>438150</xdr:colOff>
                    <xdr:row>1</xdr:row>
                    <xdr:rowOff>19050</xdr:rowOff>
                  </from>
                  <to>
                    <xdr:col>8</xdr:col>
                    <xdr:colOff>514350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7"/>
  <dimension ref="A1:M215"/>
  <sheetViews>
    <sheetView showGridLines="0" showRowColHeaders="0" workbookViewId="0">
      <selection activeCell="H16" sqref="H16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str">
        <f>"Nilai Mapel "&amp;'I NILAI RAPOR'!J16</f>
        <v xml:space="preserve">Nilai Mapel 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ht="15.75" x14ac:dyDescent="0.25">
      <c r="A11" s="93"/>
      <c r="B11" s="109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187"/>
      <c r="F11" s="262"/>
      <c r="G11" s="187"/>
      <c r="H11" s="187"/>
      <c r="I11" s="187"/>
      <c r="J11" s="187"/>
      <c r="K11" s="189" t="str">
        <f>IFERROR(AVERAGE(E11:J11),"  ")</f>
        <v xml:space="preserve">  </v>
      </c>
      <c r="L11" s="93"/>
      <c r="M11" s="93"/>
    </row>
    <row r="12" spans="1:13" ht="15.75" x14ac:dyDescent="0.25">
      <c r="A12" s="93"/>
      <c r="B12" s="109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187"/>
      <c r="F12" s="228"/>
      <c r="G12" s="187"/>
      <c r="H12" s="187"/>
      <c r="I12" s="187"/>
      <c r="J12" s="187"/>
      <c r="K12" s="189" t="str">
        <f t="shared" ref="K12:K75" si="0">IFERROR(AVERAGE(E12:J12),"  ")</f>
        <v xml:space="preserve">  </v>
      </c>
      <c r="L12" s="93"/>
      <c r="M12" s="93"/>
    </row>
    <row r="13" spans="1:13" ht="15.75" x14ac:dyDescent="0.25">
      <c r="A13" s="93"/>
      <c r="B13" s="109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187"/>
      <c r="F13" s="262"/>
      <c r="G13" s="187"/>
      <c r="H13" s="187"/>
      <c r="I13" s="187"/>
      <c r="J13" s="187"/>
      <c r="K13" s="189" t="str">
        <f t="shared" si="0"/>
        <v xml:space="preserve">  </v>
      </c>
      <c r="L13" s="93"/>
      <c r="M13" s="93"/>
    </row>
    <row r="14" spans="1:13" ht="15.75" x14ac:dyDescent="0.25">
      <c r="A14" s="93"/>
      <c r="B14" s="109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187"/>
      <c r="F14" s="228"/>
      <c r="G14" s="187"/>
      <c r="H14" s="187"/>
      <c r="I14" s="187"/>
      <c r="J14" s="187"/>
      <c r="K14" s="189" t="str">
        <f t="shared" si="0"/>
        <v xml:space="preserve">  </v>
      </c>
      <c r="L14" s="93"/>
      <c r="M14" s="93"/>
    </row>
    <row r="15" spans="1:13" ht="15.75" x14ac:dyDescent="0.25">
      <c r="A15" s="93"/>
      <c r="B15" s="109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187"/>
      <c r="F15" s="262"/>
      <c r="G15" s="187"/>
      <c r="H15" s="187"/>
      <c r="I15" s="187"/>
      <c r="J15" s="187"/>
      <c r="K15" s="189" t="str">
        <f t="shared" si="0"/>
        <v xml:space="preserve">  </v>
      </c>
      <c r="L15" s="93"/>
      <c r="M15" s="93"/>
    </row>
    <row r="16" spans="1:13" ht="15.75" x14ac:dyDescent="0.25">
      <c r="A16" s="93"/>
      <c r="B16" s="109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187"/>
      <c r="F16" s="228"/>
      <c r="G16" s="187"/>
      <c r="H16" s="187"/>
      <c r="I16" s="187"/>
      <c r="J16" s="187"/>
      <c r="K16" s="189" t="str">
        <f t="shared" si="0"/>
        <v xml:space="preserve">  </v>
      </c>
      <c r="L16" s="93"/>
      <c r="M16" s="93"/>
    </row>
    <row r="17" spans="1:13" ht="15.75" x14ac:dyDescent="0.25">
      <c r="A17" s="93"/>
      <c r="B17" s="109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187"/>
      <c r="F17" s="262"/>
      <c r="G17" s="187"/>
      <c r="H17" s="187"/>
      <c r="I17" s="187"/>
      <c r="J17" s="187"/>
      <c r="K17" s="189" t="str">
        <f t="shared" si="0"/>
        <v xml:space="preserve">  </v>
      </c>
      <c r="L17" s="93"/>
      <c r="M17" s="93"/>
    </row>
    <row r="18" spans="1:13" ht="15.75" x14ac:dyDescent="0.25">
      <c r="A18" s="93"/>
      <c r="B18" s="109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187"/>
      <c r="F18" s="262"/>
      <c r="G18" s="187"/>
      <c r="H18" s="187"/>
      <c r="I18" s="187"/>
      <c r="J18" s="187"/>
      <c r="K18" s="189" t="str">
        <f t="shared" si="0"/>
        <v xml:space="preserve">  </v>
      </c>
      <c r="L18" s="93"/>
      <c r="M18" s="93"/>
    </row>
    <row r="19" spans="1:13" ht="15.75" x14ac:dyDescent="0.25">
      <c r="A19" s="93"/>
      <c r="B19" s="109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187"/>
      <c r="F19" s="262"/>
      <c r="G19" s="187"/>
      <c r="H19" s="187"/>
      <c r="I19" s="187"/>
      <c r="J19" s="187"/>
      <c r="K19" s="189" t="str">
        <f t="shared" si="0"/>
        <v xml:space="preserve">  </v>
      </c>
      <c r="L19" s="93"/>
      <c r="M19" s="93"/>
    </row>
    <row r="20" spans="1:13" ht="15.75" x14ac:dyDescent="0.25">
      <c r="A20" s="93"/>
      <c r="B20" s="109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187"/>
      <c r="F20" s="262"/>
      <c r="G20" s="187"/>
      <c r="H20" s="187"/>
      <c r="I20" s="187"/>
      <c r="J20" s="187"/>
      <c r="K20" s="189" t="str">
        <f t="shared" si="0"/>
        <v xml:space="preserve">  </v>
      </c>
      <c r="L20" s="93"/>
      <c r="M20" s="93"/>
    </row>
    <row r="21" spans="1:13" ht="15.75" x14ac:dyDescent="0.25">
      <c r="A21" s="93"/>
      <c r="B21" s="109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187"/>
      <c r="F21" s="262"/>
      <c r="G21" s="187"/>
      <c r="H21" s="187"/>
      <c r="I21" s="187"/>
      <c r="J21" s="187"/>
      <c r="K21" s="189" t="str">
        <f t="shared" si="0"/>
        <v xml:space="preserve">  </v>
      </c>
      <c r="L21" s="93"/>
      <c r="M21" s="93"/>
    </row>
    <row r="22" spans="1:13" ht="15.75" x14ac:dyDescent="0.25">
      <c r="A22" s="93"/>
      <c r="B22" s="109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187"/>
      <c r="F22" s="262"/>
      <c r="G22" s="187"/>
      <c r="H22" s="187"/>
      <c r="I22" s="187"/>
      <c r="J22" s="187"/>
      <c r="K22" s="189" t="str">
        <f t="shared" si="0"/>
        <v xml:space="preserve">  </v>
      </c>
      <c r="L22" s="93"/>
      <c r="M22" s="93"/>
    </row>
    <row r="23" spans="1:13" ht="15.75" x14ac:dyDescent="0.25">
      <c r="A23" s="93"/>
      <c r="B23" s="109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187"/>
      <c r="F23" s="262"/>
      <c r="G23" s="187"/>
      <c r="H23" s="187"/>
      <c r="I23" s="187"/>
      <c r="J23" s="187"/>
      <c r="K23" s="189" t="str">
        <f t="shared" si="0"/>
        <v xml:space="preserve">  </v>
      </c>
      <c r="L23" s="93"/>
      <c r="M23" s="93"/>
    </row>
    <row r="24" spans="1:13" ht="15.75" x14ac:dyDescent="0.25">
      <c r="A24" s="93"/>
      <c r="B24" s="109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187"/>
      <c r="F24" s="262"/>
      <c r="G24" s="188"/>
      <c r="H24" s="187"/>
      <c r="I24" s="188"/>
      <c r="J24" s="188"/>
      <c r="K24" s="189" t="str">
        <f t="shared" si="0"/>
        <v xml:space="preserve">  </v>
      </c>
      <c r="L24" s="93"/>
      <c r="M24" s="93"/>
    </row>
    <row r="25" spans="1:13" ht="15.75" x14ac:dyDescent="0.25">
      <c r="A25" s="93"/>
      <c r="B25" s="109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187"/>
      <c r="F25" s="228"/>
      <c r="G25" s="187"/>
      <c r="H25" s="187"/>
      <c r="I25" s="187"/>
      <c r="J25" s="187"/>
      <c r="K25" s="189" t="str">
        <f t="shared" si="0"/>
        <v xml:space="preserve">  </v>
      </c>
      <c r="L25" s="93"/>
      <c r="M25" s="93"/>
    </row>
    <row r="26" spans="1:13" ht="15.75" x14ac:dyDescent="0.25">
      <c r="A26" s="93"/>
      <c r="B26" s="109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187"/>
      <c r="F26" s="228"/>
      <c r="G26" s="187"/>
      <c r="H26" s="187"/>
      <c r="I26" s="187"/>
      <c r="J26" s="187"/>
      <c r="K26" s="189" t="str">
        <f t="shared" si="0"/>
        <v xml:space="preserve">  </v>
      </c>
      <c r="L26" s="93"/>
      <c r="M26" s="93"/>
    </row>
    <row r="27" spans="1:13" ht="15.75" x14ac:dyDescent="0.25">
      <c r="A27" s="93"/>
      <c r="B27" s="109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187"/>
      <c r="F27" s="228"/>
      <c r="G27" s="187"/>
      <c r="H27" s="187"/>
      <c r="I27" s="187"/>
      <c r="J27" s="187"/>
      <c r="K27" s="189" t="str">
        <f t="shared" si="0"/>
        <v xml:space="preserve">  </v>
      </c>
      <c r="L27" s="93"/>
      <c r="M27" s="93"/>
    </row>
    <row r="28" spans="1:13" ht="15.75" x14ac:dyDescent="0.25">
      <c r="A28" s="93"/>
      <c r="B28" s="109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187"/>
      <c r="F28" s="228"/>
      <c r="G28" s="187"/>
      <c r="H28" s="187"/>
      <c r="I28" s="187"/>
      <c r="J28" s="187"/>
      <c r="K28" s="189" t="str">
        <f t="shared" si="0"/>
        <v xml:space="preserve">  </v>
      </c>
      <c r="L28" s="93"/>
      <c r="M28" s="93"/>
    </row>
    <row r="29" spans="1:13" ht="15.75" x14ac:dyDescent="0.25">
      <c r="A29" s="93"/>
      <c r="B29" s="109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187"/>
      <c r="F29" s="228"/>
      <c r="G29" s="187"/>
      <c r="H29" s="187"/>
      <c r="I29" s="187"/>
      <c r="J29" s="187"/>
      <c r="K29" s="189" t="str">
        <f t="shared" si="0"/>
        <v xml:space="preserve">  </v>
      </c>
      <c r="L29" s="93"/>
      <c r="M29" s="93"/>
    </row>
    <row r="30" spans="1:13" ht="15.75" x14ac:dyDescent="0.25">
      <c r="A30" s="93"/>
      <c r="B30" s="109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187"/>
      <c r="F30" s="228"/>
      <c r="G30" s="187"/>
      <c r="H30" s="187"/>
      <c r="I30" s="187"/>
      <c r="J30" s="187"/>
      <c r="K30" s="189" t="str">
        <f t="shared" si="0"/>
        <v xml:space="preserve">  </v>
      </c>
      <c r="L30" s="93"/>
      <c r="M30" s="93"/>
    </row>
    <row r="31" spans="1:13" ht="15.75" x14ac:dyDescent="0.25">
      <c r="A31" s="93"/>
      <c r="B31" s="109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187"/>
      <c r="F31" s="228"/>
      <c r="G31" s="187"/>
      <c r="H31" s="187"/>
      <c r="I31" s="187"/>
      <c r="J31" s="187"/>
      <c r="K31" s="189" t="str">
        <f t="shared" si="0"/>
        <v xml:space="preserve">  </v>
      </c>
      <c r="L31" s="93"/>
      <c r="M31" s="93"/>
    </row>
    <row r="32" spans="1:13" ht="15.75" x14ac:dyDescent="0.25">
      <c r="A32" s="93"/>
      <c r="B32" s="109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187"/>
      <c r="F32" s="228"/>
      <c r="G32" s="187"/>
      <c r="H32" s="187"/>
      <c r="I32" s="187"/>
      <c r="J32" s="187"/>
      <c r="K32" s="189" t="str">
        <f t="shared" si="0"/>
        <v xml:space="preserve">  </v>
      </c>
      <c r="L32" s="93"/>
      <c r="M32" s="93"/>
    </row>
    <row r="33" spans="1:13" ht="15.75" x14ac:dyDescent="0.25">
      <c r="A33" s="93"/>
      <c r="B33" s="109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187"/>
      <c r="F33" s="187"/>
      <c r="G33" s="187"/>
      <c r="H33" s="187"/>
      <c r="I33" s="187"/>
      <c r="J33" s="187"/>
      <c r="K33" s="189" t="str">
        <f t="shared" si="0"/>
        <v xml:space="preserve">  </v>
      </c>
      <c r="L33" s="93"/>
      <c r="M33" s="93"/>
    </row>
    <row r="34" spans="1:13" ht="15.75" x14ac:dyDescent="0.25">
      <c r="A34" s="93"/>
      <c r="B34" s="109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187"/>
      <c r="F34" s="262"/>
      <c r="G34" s="187"/>
      <c r="H34" s="187"/>
      <c r="I34" s="187"/>
      <c r="J34" s="187"/>
      <c r="K34" s="189" t="str">
        <f t="shared" si="0"/>
        <v xml:space="preserve">  </v>
      </c>
      <c r="L34" s="93"/>
      <c r="M34" s="93"/>
    </row>
    <row r="35" spans="1:13" ht="15.75" x14ac:dyDescent="0.25">
      <c r="A35" s="93"/>
      <c r="B35" s="109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187"/>
      <c r="F35" s="262"/>
      <c r="G35" s="187"/>
      <c r="H35" s="187"/>
      <c r="I35" s="187"/>
      <c r="J35" s="187"/>
      <c r="K35" s="189" t="str">
        <f t="shared" si="0"/>
        <v xml:space="preserve">  </v>
      </c>
      <c r="L35" s="93"/>
      <c r="M35" s="93"/>
    </row>
    <row r="36" spans="1:13" ht="15.75" x14ac:dyDescent="0.25">
      <c r="A36" s="93"/>
      <c r="B36" s="109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187"/>
      <c r="F36" s="262"/>
      <c r="G36" s="187"/>
      <c r="H36" s="187"/>
      <c r="I36" s="187"/>
      <c r="J36" s="187"/>
      <c r="K36" s="189" t="str">
        <f t="shared" si="0"/>
        <v xml:space="preserve">  </v>
      </c>
      <c r="L36" s="93"/>
      <c r="M36" s="93"/>
    </row>
    <row r="37" spans="1:13" ht="15.75" x14ac:dyDescent="0.25">
      <c r="A37" s="93"/>
      <c r="B37" s="109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187"/>
      <c r="F37" s="262"/>
      <c r="G37" s="187"/>
      <c r="H37" s="187"/>
      <c r="I37" s="187"/>
      <c r="J37" s="187"/>
      <c r="K37" s="189" t="str">
        <f t="shared" si="0"/>
        <v xml:space="preserve">  </v>
      </c>
      <c r="L37" s="93"/>
      <c r="M37" s="93"/>
    </row>
    <row r="38" spans="1:13" ht="15.75" x14ac:dyDescent="0.25">
      <c r="A38" s="93"/>
      <c r="B38" s="109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187"/>
      <c r="F38" s="262"/>
      <c r="G38" s="187"/>
      <c r="H38" s="187"/>
      <c r="I38" s="187"/>
      <c r="J38" s="187"/>
      <c r="K38" s="189" t="str">
        <f t="shared" si="0"/>
        <v xml:space="preserve">  </v>
      </c>
      <c r="L38" s="93"/>
      <c r="M38" s="93"/>
    </row>
    <row r="39" spans="1:13" ht="15.75" x14ac:dyDescent="0.25">
      <c r="A39" s="93"/>
      <c r="B39" s="109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187"/>
      <c r="F39" s="262"/>
      <c r="G39" s="187"/>
      <c r="H39" s="187"/>
      <c r="I39" s="187"/>
      <c r="J39" s="187"/>
      <c r="K39" s="189" t="str">
        <f t="shared" si="0"/>
        <v xml:space="preserve">  </v>
      </c>
      <c r="L39" s="93"/>
      <c r="M39" s="93"/>
    </row>
    <row r="40" spans="1:13" ht="15.75" x14ac:dyDescent="0.25">
      <c r="A40" s="93"/>
      <c r="B40" s="109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187"/>
      <c r="F40" s="262"/>
      <c r="G40" s="187"/>
      <c r="H40" s="187"/>
      <c r="I40" s="187"/>
      <c r="J40" s="187"/>
      <c r="K40" s="189" t="str">
        <f t="shared" si="0"/>
        <v xml:space="preserve">  </v>
      </c>
      <c r="L40" s="93"/>
      <c r="M40" s="93"/>
    </row>
    <row r="41" spans="1:13" ht="15.75" x14ac:dyDescent="0.25">
      <c r="A41" s="93"/>
      <c r="B41" s="109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187"/>
      <c r="F41" s="228"/>
      <c r="G41" s="188"/>
      <c r="H41" s="187"/>
      <c r="I41" s="188"/>
      <c r="J41" s="188"/>
      <c r="K41" s="189" t="str">
        <f t="shared" si="0"/>
        <v xml:space="preserve">  </v>
      </c>
      <c r="L41" s="93"/>
      <c r="M41" s="93"/>
    </row>
    <row r="42" spans="1:13" ht="15.75" x14ac:dyDescent="0.25">
      <c r="A42" s="93"/>
      <c r="B42" s="109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187"/>
      <c r="F42" s="228"/>
      <c r="G42" s="187"/>
      <c r="H42" s="187"/>
      <c r="I42" s="187"/>
      <c r="J42" s="187"/>
      <c r="K42" s="189" t="str">
        <f t="shared" si="0"/>
        <v xml:space="preserve">  </v>
      </c>
      <c r="L42" s="93"/>
      <c r="M42" s="93"/>
    </row>
    <row r="43" spans="1:13" ht="15.75" x14ac:dyDescent="0.25">
      <c r="A43" s="93"/>
      <c r="B43" s="109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187"/>
      <c r="F43" s="228"/>
      <c r="G43" s="187"/>
      <c r="H43" s="187"/>
      <c r="I43" s="187"/>
      <c r="J43" s="187"/>
      <c r="K43" s="189" t="str">
        <f t="shared" si="0"/>
        <v xml:space="preserve">  </v>
      </c>
      <c r="L43" s="93"/>
      <c r="M43" s="93"/>
    </row>
    <row r="44" spans="1:13" ht="15.75" x14ac:dyDescent="0.25">
      <c r="A44" s="93"/>
      <c r="B44" s="109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187"/>
      <c r="F44" s="228"/>
      <c r="G44" s="187"/>
      <c r="H44" s="187"/>
      <c r="I44" s="187"/>
      <c r="J44" s="187"/>
      <c r="K44" s="189" t="str">
        <f t="shared" si="0"/>
        <v xml:space="preserve">  </v>
      </c>
      <c r="L44" s="93"/>
      <c r="M44" s="93"/>
    </row>
    <row r="45" spans="1:13" ht="15.75" x14ac:dyDescent="0.25">
      <c r="A45" s="93"/>
      <c r="B45" s="109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187"/>
      <c r="F45" s="228"/>
      <c r="G45" s="187"/>
      <c r="H45" s="187"/>
      <c r="I45" s="187"/>
      <c r="J45" s="187"/>
      <c r="K45" s="189" t="str">
        <f t="shared" si="0"/>
        <v xml:space="preserve">  </v>
      </c>
      <c r="L45" s="93"/>
      <c r="M45" s="93"/>
    </row>
    <row r="46" spans="1:13" ht="15.75" x14ac:dyDescent="0.25">
      <c r="A46" s="93"/>
      <c r="B46" s="109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187"/>
      <c r="F46" s="228"/>
      <c r="G46" s="187"/>
      <c r="H46" s="187"/>
      <c r="I46" s="187"/>
      <c r="J46" s="187"/>
      <c r="K46" s="189" t="str">
        <f t="shared" si="0"/>
        <v xml:space="preserve">  </v>
      </c>
      <c r="L46" s="93"/>
      <c r="M46" s="93"/>
    </row>
    <row r="47" spans="1:13" ht="15.75" x14ac:dyDescent="0.25">
      <c r="A47" s="93"/>
      <c r="B47" s="109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187"/>
      <c r="F47" s="228"/>
      <c r="G47" s="187"/>
      <c r="H47" s="187"/>
      <c r="I47" s="187"/>
      <c r="J47" s="187"/>
      <c r="K47" s="189" t="str">
        <f t="shared" si="0"/>
        <v xml:space="preserve">  </v>
      </c>
      <c r="L47" s="93"/>
      <c r="M47" s="93"/>
    </row>
    <row r="48" spans="1:13" ht="15.75" x14ac:dyDescent="0.25">
      <c r="A48" s="93"/>
      <c r="B48" s="109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187"/>
      <c r="F48" s="228"/>
      <c r="G48" s="187"/>
      <c r="H48" s="187"/>
      <c r="I48" s="187"/>
      <c r="J48" s="187"/>
      <c r="K48" s="189" t="str">
        <f t="shared" si="0"/>
        <v xml:space="preserve">  </v>
      </c>
      <c r="L48" s="93"/>
      <c r="M48" s="93"/>
    </row>
    <row r="49" spans="1:13" ht="15.75" x14ac:dyDescent="0.25">
      <c r="A49" s="93"/>
      <c r="B49" s="109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187"/>
      <c r="F49" s="228"/>
      <c r="G49" s="187"/>
      <c r="H49" s="187"/>
      <c r="I49" s="187"/>
      <c r="J49" s="187"/>
      <c r="K49" s="189" t="str">
        <f t="shared" si="0"/>
        <v xml:space="preserve">  </v>
      </c>
      <c r="L49" s="93"/>
      <c r="M49" s="93"/>
    </row>
    <row r="50" spans="1:13" ht="15.75" x14ac:dyDescent="0.25">
      <c r="A50" s="93"/>
      <c r="B50" s="109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187"/>
      <c r="F50" s="262"/>
      <c r="G50" s="187"/>
      <c r="H50" s="187"/>
      <c r="I50" s="187"/>
      <c r="J50" s="187"/>
      <c r="K50" s="189" t="str">
        <f t="shared" si="0"/>
        <v xml:space="preserve">  </v>
      </c>
      <c r="L50" s="93"/>
      <c r="M50" s="93"/>
    </row>
    <row r="51" spans="1:13" ht="15.75" x14ac:dyDescent="0.25">
      <c r="A51" s="93"/>
      <c r="B51" s="109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187"/>
      <c r="F51" s="263"/>
      <c r="G51" s="235"/>
      <c r="H51" s="263"/>
      <c r="I51" s="233"/>
      <c r="J51" s="190"/>
      <c r="K51" s="189" t="str">
        <f t="shared" si="0"/>
        <v xml:space="preserve">  </v>
      </c>
      <c r="L51" s="93"/>
      <c r="M51" s="93"/>
    </row>
    <row r="52" spans="1:13" ht="15.75" x14ac:dyDescent="0.25">
      <c r="A52" s="93"/>
      <c r="B52" s="109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187"/>
      <c r="F52" s="263"/>
      <c r="G52" s="235"/>
      <c r="H52" s="266"/>
      <c r="I52" s="233"/>
      <c r="J52" s="190"/>
      <c r="K52" s="189" t="str">
        <f t="shared" si="0"/>
        <v xml:space="preserve">  </v>
      </c>
      <c r="L52" s="93"/>
      <c r="M52" s="93"/>
    </row>
    <row r="53" spans="1:13" s="97" customFormat="1" ht="15.75" x14ac:dyDescent="0.25">
      <c r="A53" s="93"/>
      <c r="B53" s="109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187"/>
      <c r="F53" s="263"/>
      <c r="G53" s="235"/>
      <c r="H53" s="263"/>
      <c r="I53" s="233"/>
      <c r="J53" s="190"/>
      <c r="K53" s="189" t="str">
        <f t="shared" si="0"/>
        <v xml:space="preserve">  </v>
      </c>
      <c r="L53" s="93"/>
      <c r="M53" s="93"/>
    </row>
    <row r="54" spans="1:13" s="97" customFormat="1" ht="15.75" x14ac:dyDescent="0.25">
      <c r="A54" s="93"/>
      <c r="B54" s="109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187"/>
      <c r="F54" s="263"/>
      <c r="G54" s="235"/>
      <c r="H54" s="263"/>
      <c r="I54" s="233"/>
      <c r="J54" s="190"/>
      <c r="K54" s="189" t="str">
        <f t="shared" si="0"/>
        <v xml:space="preserve">  </v>
      </c>
      <c r="L54" s="93"/>
      <c r="M54" s="93"/>
    </row>
    <row r="55" spans="1:13" ht="15.75" customHeight="1" x14ac:dyDescent="0.25">
      <c r="A55" s="93"/>
      <c r="B55" s="109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187"/>
      <c r="F55" s="265"/>
      <c r="G55" s="235"/>
      <c r="H55" s="265"/>
      <c r="I55" s="233"/>
      <c r="J55" s="190"/>
      <c r="K55" s="189" t="str">
        <f t="shared" si="0"/>
        <v xml:space="preserve">  </v>
      </c>
      <c r="L55" s="93"/>
      <c r="M55" s="93"/>
    </row>
    <row r="56" spans="1:13" ht="15.75" x14ac:dyDescent="0.25">
      <c r="A56" s="93"/>
      <c r="B56" s="109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187"/>
      <c r="F56" s="265"/>
      <c r="G56" s="235"/>
      <c r="H56" s="265"/>
      <c r="I56" s="233"/>
      <c r="J56" s="190"/>
      <c r="K56" s="189" t="str">
        <f t="shared" si="0"/>
        <v xml:space="preserve">  </v>
      </c>
      <c r="L56" s="93"/>
      <c r="M56" s="93"/>
    </row>
    <row r="57" spans="1:13" ht="15.75" customHeight="1" x14ac:dyDescent="0.25">
      <c r="A57" s="93"/>
      <c r="B57" s="109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187"/>
      <c r="F57" s="265"/>
      <c r="G57" s="235"/>
      <c r="H57" s="265"/>
      <c r="I57" s="233"/>
      <c r="J57" s="190"/>
      <c r="K57" s="189" t="str">
        <f t="shared" si="0"/>
        <v xml:space="preserve">  </v>
      </c>
      <c r="L57" s="93"/>
      <c r="M57" s="93"/>
    </row>
    <row r="58" spans="1:13" ht="15.75" x14ac:dyDescent="0.25">
      <c r="A58" s="93"/>
      <c r="B58" s="109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187"/>
      <c r="F58" s="265"/>
      <c r="G58" s="235"/>
      <c r="H58" s="265"/>
      <c r="I58" s="233"/>
      <c r="J58" s="190"/>
      <c r="K58" s="189" t="str">
        <f t="shared" si="0"/>
        <v xml:space="preserve">  </v>
      </c>
      <c r="L58" s="93"/>
      <c r="M58" s="93"/>
    </row>
    <row r="59" spans="1:13" ht="15.75" x14ac:dyDescent="0.25">
      <c r="A59" s="93"/>
      <c r="B59" s="109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187"/>
      <c r="F59" s="263"/>
      <c r="G59" s="235"/>
      <c r="H59" s="263"/>
      <c r="I59" s="233"/>
      <c r="J59" s="190"/>
      <c r="K59" s="189" t="str">
        <f t="shared" si="0"/>
        <v xml:space="preserve">  </v>
      </c>
      <c r="L59" s="93"/>
      <c r="M59" s="93"/>
    </row>
    <row r="60" spans="1:13" ht="15.75" x14ac:dyDescent="0.25">
      <c r="A60" s="93"/>
      <c r="B60" s="109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187"/>
      <c r="F60" s="263"/>
      <c r="G60" s="235"/>
      <c r="H60" s="263"/>
      <c r="I60" s="233"/>
      <c r="J60" s="190"/>
      <c r="K60" s="189" t="str">
        <f t="shared" si="0"/>
        <v xml:space="preserve">  </v>
      </c>
      <c r="L60" s="93"/>
      <c r="M60" s="93"/>
    </row>
    <row r="61" spans="1:13" ht="15.75" customHeight="1" x14ac:dyDescent="0.25">
      <c r="A61" s="93"/>
      <c r="B61" s="109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235"/>
      <c r="F61" s="237"/>
      <c r="G61" s="235"/>
      <c r="H61" s="265"/>
      <c r="I61" s="235"/>
      <c r="J61" s="236"/>
      <c r="K61" s="189" t="str">
        <f t="shared" si="0"/>
        <v xml:space="preserve">  </v>
      </c>
      <c r="L61" s="93"/>
      <c r="M61" s="93"/>
    </row>
    <row r="62" spans="1:13" ht="15.75" x14ac:dyDescent="0.25">
      <c r="A62" s="93"/>
      <c r="B62" s="109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235"/>
      <c r="F62" s="237"/>
      <c r="G62" s="235"/>
      <c r="H62" s="265"/>
      <c r="I62" s="235"/>
      <c r="J62" s="236"/>
      <c r="K62" s="189" t="str">
        <f t="shared" si="0"/>
        <v xml:space="preserve">  </v>
      </c>
      <c r="L62" s="93"/>
      <c r="M62" s="93"/>
    </row>
    <row r="63" spans="1:13" ht="15.75" x14ac:dyDescent="0.25">
      <c r="A63" s="93"/>
      <c r="B63" s="109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235"/>
      <c r="F63" s="237"/>
      <c r="G63" s="235"/>
      <c r="H63" s="237"/>
      <c r="I63" s="235"/>
      <c r="J63" s="236"/>
      <c r="K63" s="189" t="str">
        <f t="shared" si="0"/>
        <v xml:space="preserve">  </v>
      </c>
      <c r="L63" s="93"/>
      <c r="M63" s="93"/>
    </row>
    <row r="64" spans="1:13" ht="15.75" x14ac:dyDescent="0.25">
      <c r="A64" s="93"/>
      <c r="B64" s="109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235"/>
      <c r="F64" s="237"/>
      <c r="G64" s="235"/>
      <c r="H64" s="237"/>
      <c r="I64" s="235"/>
      <c r="J64" s="236"/>
      <c r="K64" s="189" t="str">
        <f t="shared" si="0"/>
        <v xml:space="preserve">  </v>
      </c>
      <c r="L64" s="93"/>
      <c r="M64" s="93"/>
    </row>
    <row r="65" spans="1:13" ht="15.75" x14ac:dyDescent="0.25">
      <c r="A65" s="93"/>
      <c r="B65" s="109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238"/>
      <c r="F65" s="239"/>
      <c r="G65" s="238"/>
      <c r="H65" s="239"/>
      <c r="I65" s="238"/>
      <c r="J65" s="240"/>
      <c r="K65" s="189" t="str">
        <f t="shared" si="0"/>
        <v xml:space="preserve">  </v>
      </c>
      <c r="L65" s="93"/>
      <c r="M65" s="93"/>
    </row>
    <row r="66" spans="1:13" ht="15.75" x14ac:dyDescent="0.25">
      <c r="A66" s="93"/>
      <c r="B66" s="109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230"/>
      <c r="F66" s="231"/>
      <c r="G66" s="230"/>
      <c r="H66" s="231"/>
      <c r="I66" s="230"/>
      <c r="J66" s="231"/>
      <c r="K66" s="189" t="str">
        <f t="shared" si="0"/>
        <v xml:space="preserve">  </v>
      </c>
      <c r="L66" s="93"/>
      <c r="M66" s="93"/>
    </row>
    <row r="67" spans="1:13" ht="15.75" x14ac:dyDescent="0.25">
      <c r="A67" s="93"/>
      <c r="B67" s="109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230"/>
      <c r="F67" s="231"/>
      <c r="G67" s="230"/>
      <c r="H67" s="231"/>
      <c r="I67" s="230"/>
      <c r="J67" s="231"/>
      <c r="K67" s="189" t="str">
        <f t="shared" si="0"/>
        <v xml:space="preserve">  </v>
      </c>
      <c r="L67" s="93"/>
      <c r="M67" s="93"/>
    </row>
    <row r="68" spans="1:13" ht="15.75" x14ac:dyDescent="0.25">
      <c r="A68" s="93"/>
      <c r="B68" s="109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230"/>
      <c r="F68" s="231"/>
      <c r="G68" s="230"/>
      <c r="H68" s="231"/>
      <c r="I68" s="230"/>
      <c r="J68" s="231"/>
      <c r="K68" s="189" t="str">
        <f t="shared" si="0"/>
        <v xml:space="preserve">  </v>
      </c>
      <c r="L68" s="93"/>
      <c r="M68" s="93"/>
    </row>
    <row r="69" spans="1:13" ht="15.75" x14ac:dyDescent="0.25">
      <c r="A69" s="93"/>
      <c r="B69" s="109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230"/>
      <c r="F69" s="231"/>
      <c r="G69" s="230"/>
      <c r="H69" s="231"/>
      <c r="I69" s="230"/>
      <c r="J69" s="231"/>
      <c r="K69" s="189" t="str">
        <f t="shared" si="0"/>
        <v xml:space="preserve">  </v>
      </c>
      <c r="L69" s="93"/>
      <c r="M69" s="93"/>
    </row>
    <row r="70" spans="1:13" ht="15.75" x14ac:dyDescent="0.25">
      <c r="A70" s="93"/>
      <c r="B70" s="109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230"/>
      <c r="F70" s="231"/>
      <c r="G70" s="230"/>
      <c r="H70" s="231"/>
      <c r="I70" s="230"/>
      <c r="J70" s="231"/>
      <c r="K70" s="189" t="str">
        <f t="shared" si="0"/>
        <v xml:space="preserve">  </v>
      </c>
      <c r="L70" s="93"/>
      <c r="M70" s="93"/>
    </row>
    <row r="71" spans="1:13" ht="15.75" x14ac:dyDescent="0.25">
      <c r="A71" s="93"/>
      <c r="B71" s="109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230"/>
      <c r="F71" s="231"/>
      <c r="G71" s="230"/>
      <c r="H71" s="231"/>
      <c r="I71" s="230"/>
      <c r="J71" s="231"/>
      <c r="K71" s="189" t="str">
        <f t="shared" si="0"/>
        <v xml:space="preserve">  </v>
      </c>
      <c r="L71" s="93"/>
      <c r="M71" s="93"/>
    </row>
    <row r="72" spans="1:13" ht="15.75" x14ac:dyDescent="0.25">
      <c r="A72" s="93"/>
      <c r="B72" s="109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230"/>
      <c r="F72" s="231"/>
      <c r="G72" s="230"/>
      <c r="H72" s="231"/>
      <c r="I72" s="230"/>
      <c r="J72" s="231"/>
      <c r="K72" s="189" t="str">
        <f t="shared" si="0"/>
        <v xml:space="preserve">  </v>
      </c>
      <c r="L72" s="93"/>
      <c r="M72" s="93"/>
    </row>
    <row r="73" spans="1:13" ht="15.75" x14ac:dyDescent="0.25">
      <c r="A73" s="93"/>
      <c r="B73" s="109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230"/>
      <c r="F73" s="231"/>
      <c r="G73" s="230"/>
      <c r="H73" s="231"/>
      <c r="I73" s="230"/>
      <c r="J73" s="231"/>
      <c r="K73" s="189" t="str">
        <f t="shared" si="0"/>
        <v xml:space="preserve">  </v>
      </c>
      <c r="L73" s="93"/>
      <c r="M73" s="93"/>
    </row>
    <row r="74" spans="1:13" ht="15.75" x14ac:dyDescent="0.25">
      <c r="A74" s="93"/>
      <c r="B74" s="109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230"/>
      <c r="F74" s="231"/>
      <c r="G74" s="230"/>
      <c r="H74" s="231"/>
      <c r="I74" s="230"/>
      <c r="J74" s="231"/>
      <c r="K74" s="189" t="str">
        <f t="shared" si="0"/>
        <v xml:space="preserve">  </v>
      </c>
      <c r="L74" s="93"/>
      <c r="M74" s="93"/>
    </row>
    <row r="75" spans="1:13" ht="15.75" x14ac:dyDescent="0.25">
      <c r="A75" s="93"/>
      <c r="B75" s="109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230"/>
      <c r="F75" s="231"/>
      <c r="G75" s="230"/>
      <c r="H75" s="231"/>
      <c r="I75" s="230"/>
      <c r="J75" s="231"/>
      <c r="K75" s="189" t="str">
        <f t="shared" si="0"/>
        <v xml:space="preserve">  </v>
      </c>
      <c r="L75" s="93"/>
      <c r="M75" s="93"/>
    </row>
    <row r="76" spans="1:13" ht="15.75" x14ac:dyDescent="0.25">
      <c r="A76" s="93"/>
      <c r="B76" s="109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230"/>
      <c r="F76" s="231"/>
      <c r="G76" s="230"/>
      <c r="H76" s="231"/>
      <c r="I76" s="230"/>
      <c r="J76" s="231"/>
      <c r="K76" s="189" t="str">
        <f t="shared" ref="K76:K139" si="1">IFERROR(AVERAGE(E76:J76),"  ")</f>
        <v xml:space="preserve">  </v>
      </c>
      <c r="L76" s="93"/>
      <c r="M76" s="93"/>
    </row>
    <row r="77" spans="1:13" ht="15.75" x14ac:dyDescent="0.25">
      <c r="A77" s="93"/>
      <c r="B77" s="109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230"/>
      <c r="F77" s="231"/>
      <c r="G77" s="230"/>
      <c r="H77" s="231"/>
      <c r="I77" s="230"/>
      <c r="J77" s="231"/>
      <c r="K77" s="189" t="str">
        <f t="shared" si="1"/>
        <v xml:space="preserve">  </v>
      </c>
      <c r="L77" s="93"/>
      <c r="M77" s="93"/>
    </row>
    <row r="78" spans="1:13" ht="15.75" x14ac:dyDescent="0.25">
      <c r="A78" s="93"/>
      <c r="B78" s="109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230"/>
      <c r="F78" s="231"/>
      <c r="G78" s="230"/>
      <c r="H78" s="231"/>
      <c r="I78" s="230"/>
      <c r="J78" s="231"/>
      <c r="K78" s="189" t="str">
        <f t="shared" si="1"/>
        <v xml:space="preserve">  </v>
      </c>
      <c r="L78" s="93"/>
      <c r="M78" s="93"/>
    </row>
    <row r="79" spans="1:13" ht="15.75" x14ac:dyDescent="0.25">
      <c r="A79" s="93"/>
      <c r="B79" s="109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230"/>
      <c r="F79" s="231"/>
      <c r="G79" s="230"/>
      <c r="H79" s="231"/>
      <c r="I79" s="230"/>
      <c r="J79" s="231"/>
      <c r="K79" s="189" t="str">
        <f t="shared" si="1"/>
        <v xml:space="preserve">  </v>
      </c>
      <c r="L79" s="93"/>
      <c r="M79" s="93"/>
    </row>
    <row r="80" spans="1:13" ht="15.75" x14ac:dyDescent="0.25">
      <c r="A80" s="93"/>
      <c r="B80" s="109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230"/>
      <c r="F80" s="231"/>
      <c r="G80" s="230"/>
      <c r="H80" s="231"/>
      <c r="I80" s="230"/>
      <c r="J80" s="231"/>
      <c r="K80" s="189" t="str">
        <f t="shared" si="1"/>
        <v xml:space="preserve">  </v>
      </c>
      <c r="L80" s="93"/>
      <c r="M80" s="93"/>
    </row>
    <row r="81" spans="1:13" ht="15.75" x14ac:dyDescent="0.25">
      <c r="A81" s="93"/>
      <c r="B81" s="109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230"/>
      <c r="F81" s="231"/>
      <c r="G81" s="230"/>
      <c r="H81" s="231"/>
      <c r="I81" s="230"/>
      <c r="J81" s="231"/>
      <c r="K81" s="189" t="str">
        <f t="shared" si="1"/>
        <v xml:space="preserve">  </v>
      </c>
      <c r="L81" s="93"/>
      <c r="M81" s="93"/>
    </row>
    <row r="82" spans="1:13" ht="15.75" x14ac:dyDescent="0.25">
      <c r="A82" s="93"/>
      <c r="B82" s="109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230"/>
      <c r="F82" s="231"/>
      <c r="G82" s="230"/>
      <c r="H82" s="231"/>
      <c r="I82" s="230"/>
      <c r="J82" s="231"/>
      <c r="K82" s="189" t="str">
        <f t="shared" si="1"/>
        <v xml:space="preserve">  </v>
      </c>
      <c r="L82" s="93"/>
      <c r="M82" s="93"/>
    </row>
    <row r="83" spans="1:13" ht="15.75" x14ac:dyDescent="0.25">
      <c r="A83" s="93"/>
      <c r="B83" s="109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230"/>
      <c r="F83" s="231"/>
      <c r="G83" s="230"/>
      <c r="H83" s="231"/>
      <c r="I83" s="230"/>
      <c r="J83" s="231"/>
      <c r="K83" s="189" t="str">
        <f t="shared" si="1"/>
        <v xml:space="preserve">  </v>
      </c>
      <c r="L83" s="93"/>
      <c r="M83" s="93"/>
    </row>
    <row r="84" spans="1:13" ht="15.75" x14ac:dyDescent="0.25">
      <c r="A84" s="93"/>
      <c r="B84" s="109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230"/>
      <c r="F84" s="231"/>
      <c r="G84" s="230"/>
      <c r="H84" s="231"/>
      <c r="I84" s="230"/>
      <c r="J84" s="231"/>
      <c r="K84" s="189" t="str">
        <f t="shared" si="1"/>
        <v xml:space="preserve">  </v>
      </c>
      <c r="L84" s="93"/>
      <c r="M84" s="93"/>
    </row>
    <row r="85" spans="1:13" ht="15.75" x14ac:dyDescent="0.25">
      <c r="A85" s="93"/>
      <c r="B85" s="109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230"/>
      <c r="F85" s="231"/>
      <c r="G85" s="230"/>
      <c r="H85" s="231"/>
      <c r="I85" s="230"/>
      <c r="J85" s="231"/>
      <c r="K85" s="189" t="str">
        <f t="shared" si="1"/>
        <v xml:space="preserve">  </v>
      </c>
      <c r="L85" s="93"/>
      <c r="M85" s="93"/>
    </row>
    <row r="86" spans="1:13" ht="15.75" x14ac:dyDescent="0.25">
      <c r="A86" s="93"/>
      <c r="B86" s="109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230"/>
      <c r="F86" s="231"/>
      <c r="G86" s="230"/>
      <c r="H86" s="231"/>
      <c r="I86" s="230"/>
      <c r="J86" s="231"/>
      <c r="K86" s="189" t="str">
        <f t="shared" si="1"/>
        <v xml:space="preserve">  </v>
      </c>
      <c r="L86" s="93"/>
      <c r="M86" s="93"/>
    </row>
    <row r="87" spans="1:13" ht="15.75" x14ac:dyDescent="0.25">
      <c r="A87" s="93"/>
      <c r="B87" s="109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230"/>
      <c r="F87" s="231"/>
      <c r="G87" s="230"/>
      <c r="H87" s="231"/>
      <c r="I87" s="230"/>
      <c r="J87" s="231"/>
      <c r="K87" s="189" t="str">
        <f t="shared" si="1"/>
        <v xml:space="preserve">  </v>
      </c>
      <c r="L87" s="93"/>
      <c r="M87" s="93"/>
    </row>
    <row r="88" spans="1:13" ht="15.75" x14ac:dyDescent="0.25">
      <c r="A88" s="93"/>
      <c r="B88" s="109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230"/>
      <c r="F88" s="231"/>
      <c r="G88" s="230"/>
      <c r="H88" s="231"/>
      <c r="I88" s="230"/>
      <c r="J88" s="231"/>
      <c r="K88" s="189" t="str">
        <f t="shared" si="1"/>
        <v xml:space="preserve">  </v>
      </c>
      <c r="L88" s="93"/>
      <c r="M88" s="93"/>
    </row>
    <row r="89" spans="1:13" ht="15.75" x14ac:dyDescent="0.25">
      <c r="A89" s="93"/>
      <c r="B89" s="109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230"/>
      <c r="F89" s="231"/>
      <c r="G89" s="230"/>
      <c r="H89" s="231"/>
      <c r="I89" s="230"/>
      <c r="J89" s="231"/>
      <c r="K89" s="189" t="str">
        <f t="shared" si="1"/>
        <v xml:space="preserve">  </v>
      </c>
      <c r="L89" s="93"/>
      <c r="M89" s="93"/>
    </row>
    <row r="90" spans="1:13" ht="15.75" x14ac:dyDescent="0.25">
      <c r="A90" s="93"/>
      <c r="B90" s="109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230"/>
      <c r="F90" s="231"/>
      <c r="G90" s="230"/>
      <c r="H90" s="231"/>
      <c r="I90" s="230"/>
      <c r="J90" s="231"/>
      <c r="K90" s="189" t="str">
        <f t="shared" si="1"/>
        <v xml:space="preserve">  </v>
      </c>
      <c r="L90" s="93"/>
      <c r="M90" s="93"/>
    </row>
    <row r="91" spans="1:13" ht="15.75" x14ac:dyDescent="0.25">
      <c r="A91" s="93"/>
      <c r="B91" s="109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230"/>
      <c r="F91" s="231"/>
      <c r="G91" s="230"/>
      <c r="H91" s="231"/>
      <c r="I91" s="230"/>
      <c r="J91" s="231"/>
      <c r="K91" s="189" t="str">
        <f t="shared" si="1"/>
        <v xml:space="preserve">  </v>
      </c>
      <c r="L91" s="93"/>
      <c r="M91" s="93"/>
    </row>
    <row r="92" spans="1:13" ht="15.75" x14ac:dyDescent="0.25">
      <c r="A92" s="93"/>
      <c r="B92" s="109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230"/>
      <c r="F92" s="231"/>
      <c r="G92" s="230"/>
      <c r="H92" s="231"/>
      <c r="I92" s="230"/>
      <c r="J92" s="231"/>
      <c r="K92" s="189" t="str">
        <f t="shared" si="1"/>
        <v xml:space="preserve">  </v>
      </c>
      <c r="L92" s="93"/>
      <c r="M92" s="93"/>
    </row>
    <row r="93" spans="1:13" ht="15.75" x14ac:dyDescent="0.25">
      <c r="A93" s="93"/>
      <c r="B93" s="109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230"/>
      <c r="F93" s="231"/>
      <c r="G93" s="230"/>
      <c r="H93" s="231"/>
      <c r="I93" s="230"/>
      <c r="J93" s="231"/>
      <c r="K93" s="189" t="str">
        <f t="shared" si="1"/>
        <v xml:space="preserve">  </v>
      </c>
      <c r="L93" s="93"/>
      <c r="M93" s="93"/>
    </row>
    <row r="94" spans="1:13" ht="15.75" x14ac:dyDescent="0.25">
      <c r="A94" s="93"/>
      <c r="B94" s="109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230"/>
      <c r="F94" s="231"/>
      <c r="G94" s="230"/>
      <c r="H94" s="231"/>
      <c r="I94" s="230"/>
      <c r="J94" s="231"/>
      <c r="K94" s="189" t="str">
        <f t="shared" si="1"/>
        <v xml:space="preserve">  </v>
      </c>
      <c r="L94" s="93"/>
      <c r="M94" s="93"/>
    </row>
    <row r="95" spans="1:13" ht="15.75" x14ac:dyDescent="0.25">
      <c r="A95" s="93"/>
      <c r="B95" s="109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230"/>
      <c r="F95" s="231"/>
      <c r="G95" s="230"/>
      <c r="H95" s="231"/>
      <c r="I95" s="230"/>
      <c r="J95" s="231"/>
      <c r="K95" s="189" t="str">
        <f t="shared" si="1"/>
        <v xml:space="preserve">  </v>
      </c>
      <c r="L95" s="93"/>
      <c r="M95" s="93"/>
    </row>
    <row r="96" spans="1:13" ht="15.75" x14ac:dyDescent="0.25">
      <c r="A96" s="93"/>
      <c r="B96" s="109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230"/>
      <c r="F96" s="231"/>
      <c r="G96" s="230"/>
      <c r="H96" s="231"/>
      <c r="I96" s="230"/>
      <c r="J96" s="231"/>
      <c r="K96" s="189" t="str">
        <f t="shared" si="1"/>
        <v xml:space="preserve">  </v>
      </c>
      <c r="L96" s="93"/>
      <c r="M96" s="93"/>
    </row>
    <row r="97" spans="1:13" ht="15.75" x14ac:dyDescent="0.25">
      <c r="A97" s="93"/>
      <c r="B97" s="109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230"/>
      <c r="F97" s="231"/>
      <c r="G97" s="230"/>
      <c r="H97" s="231"/>
      <c r="I97" s="230"/>
      <c r="J97" s="231"/>
      <c r="K97" s="189" t="str">
        <f t="shared" si="1"/>
        <v xml:space="preserve">  </v>
      </c>
      <c r="L97" s="93"/>
      <c r="M97" s="93"/>
    </row>
    <row r="98" spans="1:13" ht="15.75" x14ac:dyDescent="0.25">
      <c r="A98" s="93"/>
      <c r="B98" s="109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230"/>
      <c r="F98" s="231"/>
      <c r="G98" s="230"/>
      <c r="H98" s="231"/>
      <c r="I98" s="230"/>
      <c r="J98" s="231"/>
      <c r="K98" s="189" t="str">
        <f t="shared" si="1"/>
        <v xml:space="preserve">  </v>
      </c>
      <c r="L98" s="93"/>
      <c r="M98" s="93"/>
    </row>
    <row r="99" spans="1:13" ht="15.75" x14ac:dyDescent="0.25">
      <c r="A99" s="93"/>
      <c r="B99" s="109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230"/>
      <c r="F99" s="231"/>
      <c r="G99" s="230"/>
      <c r="H99" s="231"/>
      <c r="I99" s="230"/>
      <c r="J99" s="231"/>
      <c r="K99" s="189" t="str">
        <f t="shared" si="1"/>
        <v xml:space="preserve">  </v>
      </c>
      <c r="L99" s="93"/>
      <c r="M99" s="93"/>
    </row>
    <row r="100" spans="1:13" ht="15.75" x14ac:dyDescent="0.25">
      <c r="A100" s="93"/>
      <c r="B100" s="109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230"/>
      <c r="F100" s="231"/>
      <c r="G100" s="230"/>
      <c r="H100" s="231"/>
      <c r="I100" s="230"/>
      <c r="J100" s="231"/>
      <c r="K100" s="189" t="str">
        <f t="shared" si="1"/>
        <v xml:space="preserve">  </v>
      </c>
      <c r="L100" s="93"/>
      <c r="M100" s="93"/>
    </row>
    <row r="101" spans="1:13" ht="15.75" x14ac:dyDescent="0.25">
      <c r="A101" s="93"/>
      <c r="B101" s="109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230"/>
      <c r="F101" s="231"/>
      <c r="G101" s="230"/>
      <c r="H101" s="231"/>
      <c r="I101" s="230"/>
      <c r="J101" s="231"/>
      <c r="K101" s="189" t="str">
        <f t="shared" si="1"/>
        <v xml:space="preserve">  </v>
      </c>
      <c r="L101" s="93"/>
      <c r="M101" s="93"/>
    </row>
    <row r="102" spans="1:13" ht="15.75" x14ac:dyDescent="0.25">
      <c r="A102" s="93"/>
      <c r="B102" s="109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230"/>
      <c r="F102" s="231"/>
      <c r="G102" s="230"/>
      <c r="H102" s="231"/>
      <c r="I102" s="230"/>
      <c r="J102" s="231"/>
      <c r="K102" s="189" t="str">
        <f t="shared" si="1"/>
        <v xml:space="preserve">  </v>
      </c>
      <c r="L102" s="93"/>
      <c r="M102" s="93"/>
    </row>
    <row r="103" spans="1:13" ht="15.75" x14ac:dyDescent="0.25">
      <c r="A103" s="93"/>
      <c r="B103" s="109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230"/>
      <c r="F103" s="231"/>
      <c r="G103" s="230"/>
      <c r="H103" s="231"/>
      <c r="I103" s="230"/>
      <c r="J103" s="231"/>
      <c r="K103" s="189" t="str">
        <f t="shared" si="1"/>
        <v xml:space="preserve">  </v>
      </c>
      <c r="L103" s="93"/>
      <c r="M103" s="93"/>
    </row>
    <row r="104" spans="1:13" ht="15.75" x14ac:dyDescent="0.25">
      <c r="A104" s="93"/>
      <c r="B104" s="109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230"/>
      <c r="F104" s="231"/>
      <c r="G104" s="230"/>
      <c r="H104" s="231"/>
      <c r="I104" s="230"/>
      <c r="J104" s="231"/>
      <c r="K104" s="189" t="str">
        <f t="shared" si="1"/>
        <v xml:space="preserve">  </v>
      </c>
      <c r="L104" s="93"/>
      <c r="M104" s="93"/>
    </row>
    <row r="105" spans="1:13" ht="15.75" x14ac:dyDescent="0.25">
      <c r="A105" s="93"/>
      <c r="B105" s="109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230"/>
      <c r="F105" s="231"/>
      <c r="G105" s="230"/>
      <c r="H105" s="231"/>
      <c r="I105" s="230"/>
      <c r="J105" s="231"/>
      <c r="K105" s="189" t="str">
        <f t="shared" si="1"/>
        <v xml:space="preserve">  </v>
      </c>
      <c r="L105" s="93"/>
      <c r="M105" s="93"/>
    </row>
    <row r="106" spans="1:13" ht="15.75" x14ac:dyDescent="0.25">
      <c r="A106" s="93"/>
      <c r="B106" s="109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230"/>
      <c r="F106" s="231"/>
      <c r="G106" s="230"/>
      <c r="H106" s="231"/>
      <c r="I106" s="230"/>
      <c r="J106" s="231"/>
      <c r="K106" s="189" t="str">
        <f t="shared" si="1"/>
        <v xml:space="preserve">  </v>
      </c>
      <c r="L106" s="93"/>
      <c r="M106" s="93"/>
    </row>
    <row r="107" spans="1:13" ht="15.75" x14ac:dyDescent="0.25">
      <c r="A107" s="93"/>
      <c r="B107" s="109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230"/>
      <c r="F107" s="231"/>
      <c r="G107" s="230"/>
      <c r="H107" s="231"/>
      <c r="I107" s="230"/>
      <c r="J107" s="231"/>
      <c r="K107" s="189" t="str">
        <f t="shared" si="1"/>
        <v xml:space="preserve">  </v>
      </c>
      <c r="L107" s="93"/>
      <c r="M107" s="93"/>
    </row>
    <row r="108" spans="1:13" ht="15.75" x14ac:dyDescent="0.25">
      <c r="A108" s="93"/>
      <c r="B108" s="109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230"/>
      <c r="F108" s="231"/>
      <c r="G108" s="230"/>
      <c r="H108" s="231"/>
      <c r="I108" s="230"/>
      <c r="J108" s="231"/>
      <c r="K108" s="189" t="str">
        <f t="shared" si="1"/>
        <v xml:space="preserve">  </v>
      </c>
      <c r="L108" s="93"/>
      <c r="M108" s="93"/>
    </row>
    <row r="109" spans="1:13" ht="15.75" x14ac:dyDescent="0.25">
      <c r="A109" s="93"/>
      <c r="B109" s="109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230"/>
      <c r="F109" s="231"/>
      <c r="G109" s="230"/>
      <c r="H109" s="231"/>
      <c r="I109" s="230"/>
      <c r="J109" s="231"/>
      <c r="K109" s="189" t="str">
        <f t="shared" si="1"/>
        <v xml:space="preserve">  </v>
      </c>
      <c r="L109" s="93"/>
      <c r="M109" s="93"/>
    </row>
    <row r="110" spans="1:13" ht="15.75" x14ac:dyDescent="0.25">
      <c r="A110" s="93"/>
      <c r="B110" s="109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230"/>
      <c r="F110" s="231"/>
      <c r="G110" s="230"/>
      <c r="H110" s="231"/>
      <c r="I110" s="230"/>
      <c r="J110" s="231"/>
      <c r="K110" s="189" t="str">
        <f t="shared" si="1"/>
        <v xml:space="preserve">  </v>
      </c>
      <c r="L110" s="93"/>
      <c r="M110" s="93"/>
    </row>
    <row r="111" spans="1:13" ht="15.75" x14ac:dyDescent="0.25">
      <c r="A111" s="93"/>
      <c r="B111" s="109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230"/>
      <c r="F111" s="231"/>
      <c r="G111" s="230"/>
      <c r="H111" s="231"/>
      <c r="I111" s="230"/>
      <c r="J111" s="231"/>
      <c r="K111" s="189" t="str">
        <f t="shared" si="1"/>
        <v xml:space="preserve">  </v>
      </c>
      <c r="L111" s="93"/>
      <c r="M111" s="93"/>
    </row>
    <row r="112" spans="1:13" ht="15.75" x14ac:dyDescent="0.25">
      <c r="A112" s="93"/>
      <c r="B112" s="109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230"/>
      <c r="F112" s="231"/>
      <c r="G112" s="230"/>
      <c r="H112" s="231"/>
      <c r="I112" s="230"/>
      <c r="J112" s="231"/>
      <c r="K112" s="189" t="str">
        <f t="shared" si="1"/>
        <v xml:space="preserve">  </v>
      </c>
      <c r="L112" s="93"/>
      <c r="M112" s="93"/>
    </row>
    <row r="113" spans="1:13" ht="15.75" x14ac:dyDescent="0.25">
      <c r="A113" s="93"/>
      <c r="B113" s="109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230"/>
      <c r="F113" s="231"/>
      <c r="G113" s="230"/>
      <c r="H113" s="231"/>
      <c r="I113" s="230"/>
      <c r="J113" s="231"/>
      <c r="K113" s="189" t="str">
        <f t="shared" si="1"/>
        <v xml:space="preserve">  </v>
      </c>
      <c r="L113" s="93"/>
      <c r="M113" s="93"/>
    </row>
    <row r="114" spans="1:13" ht="15.75" x14ac:dyDescent="0.25">
      <c r="A114" s="93"/>
      <c r="B114" s="109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230"/>
      <c r="F114" s="231"/>
      <c r="G114" s="230"/>
      <c r="H114" s="231"/>
      <c r="I114" s="230"/>
      <c r="J114" s="231"/>
      <c r="K114" s="189" t="str">
        <f t="shared" si="1"/>
        <v xml:space="preserve">  </v>
      </c>
      <c r="L114" s="93"/>
      <c r="M114" s="93"/>
    </row>
    <row r="115" spans="1:13" ht="15.75" x14ac:dyDescent="0.25">
      <c r="A115" s="93"/>
      <c r="B115" s="109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230"/>
      <c r="F115" s="231"/>
      <c r="G115" s="230"/>
      <c r="H115" s="231"/>
      <c r="I115" s="230"/>
      <c r="J115" s="231"/>
      <c r="K115" s="189" t="str">
        <f t="shared" si="1"/>
        <v xml:space="preserve">  </v>
      </c>
      <c r="L115" s="93"/>
      <c r="M115" s="93"/>
    </row>
    <row r="116" spans="1:13" ht="15.75" x14ac:dyDescent="0.25">
      <c r="A116" s="93"/>
      <c r="B116" s="109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230"/>
      <c r="F116" s="231"/>
      <c r="G116" s="230"/>
      <c r="H116" s="231"/>
      <c r="I116" s="230"/>
      <c r="J116" s="231"/>
      <c r="K116" s="189" t="str">
        <f t="shared" si="1"/>
        <v xml:space="preserve">  </v>
      </c>
      <c r="L116" s="93"/>
      <c r="M116" s="93"/>
    </row>
    <row r="117" spans="1:13" ht="15.75" x14ac:dyDescent="0.25">
      <c r="A117" s="93"/>
      <c r="B117" s="109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230"/>
      <c r="F117" s="231"/>
      <c r="G117" s="230"/>
      <c r="H117" s="231"/>
      <c r="I117" s="230"/>
      <c r="J117" s="231"/>
      <c r="K117" s="189" t="str">
        <f t="shared" si="1"/>
        <v xml:space="preserve">  </v>
      </c>
      <c r="L117" s="93"/>
      <c r="M117" s="93"/>
    </row>
    <row r="118" spans="1:13" ht="15.75" x14ac:dyDescent="0.25">
      <c r="A118" s="93"/>
      <c r="B118" s="109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230"/>
      <c r="F118" s="231"/>
      <c r="G118" s="230"/>
      <c r="H118" s="231"/>
      <c r="I118" s="230"/>
      <c r="J118" s="231"/>
      <c r="K118" s="189" t="str">
        <f t="shared" si="1"/>
        <v xml:space="preserve">  </v>
      </c>
      <c r="L118" s="93"/>
      <c r="M118" s="93"/>
    </row>
    <row r="119" spans="1:13" ht="15.75" x14ac:dyDescent="0.25">
      <c r="A119" s="93"/>
      <c r="B119" s="109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230"/>
      <c r="F119" s="231"/>
      <c r="G119" s="230"/>
      <c r="H119" s="231"/>
      <c r="I119" s="230"/>
      <c r="J119" s="231"/>
      <c r="K119" s="189" t="str">
        <f t="shared" si="1"/>
        <v xml:space="preserve">  </v>
      </c>
      <c r="L119" s="93"/>
      <c r="M119" s="93"/>
    </row>
    <row r="120" spans="1:13" ht="15.75" x14ac:dyDescent="0.25">
      <c r="A120" s="93"/>
      <c r="B120" s="109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230"/>
      <c r="F120" s="231"/>
      <c r="G120" s="230"/>
      <c r="H120" s="231"/>
      <c r="I120" s="230"/>
      <c r="J120" s="231"/>
      <c r="K120" s="189" t="str">
        <f t="shared" si="1"/>
        <v xml:space="preserve">  </v>
      </c>
      <c r="L120" s="93"/>
      <c r="M120" s="93"/>
    </row>
    <row r="121" spans="1:13" ht="15.75" x14ac:dyDescent="0.25">
      <c r="A121" s="93"/>
      <c r="B121" s="109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230"/>
      <c r="F121" s="231"/>
      <c r="G121" s="230"/>
      <c r="H121" s="231"/>
      <c r="I121" s="230"/>
      <c r="J121" s="231"/>
      <c r="K121" s="189" t="str">
        <f t="shared" si="1"/>
        <v xml:space="preserve">  </v>
      </c>
      <c r="L121" s="93"/>
      <c r="M121" s="93"/>
    </row>
    <row r="122" spans="1:13" ht="15.75" x14ac:dyDescent="0.25">
      <c r="A122" s="93"/>
      <c r="B122" s="109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230"/>
      <c r="F122" s="231"/>
      <c r="G122" s="230"/>
      <c r="H122" s="231"/>
      <c r="I122" s="230"/>
      <c r="J122" s="231"/>
      <c r="K122" s="189" t="str">
        <f t="shared" si="1"/>
        <v xml:space="preserve">  </v>
      </c>
      <c r="L122" s="93"/>
      <c r="M122" s="93"/>
    </row>
    <row r="123" spans="1:13" ht="15.75" x14ac:dyDescent="0.25">
      <c r="A123" s="93"/>
      <c r="B123" s="109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230"/>
      <c r="F123" s="231"/>
      <c r="G123" s="230"/>
      <c r="H123" s="231"/>
      <c r="I123" s="230"/>
      <c r="J123" s="231"/>
      <c r="K123" s="189" t="str">
        <f t="shared" si="1"/>
        <v xml:space="preserve">  </v>
      </c>
      <c r="L123" s="93"/>
      <c r="M123" s="93"/>
    </row>
    <row r="124" spans="1:13" ht="15.75" x14ac:dyDescent="0.25">
      <c r="A124" s="93"/>
      <c r="B124" s="109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230"/>
      <c r="F124" s="231"/>
      <c r="G124" s="230"/>
      <c r="H124" s="231"/>
      <c r="I124" s="230"/>
      <c r="J124" s="231"/>
      <c r="K124" s="189" t="str">
        <f t="shared" si="1"/>
        <v xml:space="preserve">  </v>
      </c>
      <c r="L124" s="93"/>
      <c r="M124" s="93"/>
    </row>
    <row r="125" spans="1:13" ht="15.75" x14ac:dyDescent="0.25">
      <c r="A125" s="93"/>
      <c r="B125" s="109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230"/>
      <c r="F125" s="231"/>
      <c r="G125" s="230"/>
      <c r="H125" s="231"/>
      <c r="I125" s="230"/>
      <c r="J125" s="231"/>
      <c r="K125" s="189" t="str">
        <f t="shared" si="1"/>
        <v xml:space="preserve">  </v>
      </c>
      <c r="L125" s="93"/>
      <c r="M125" s="93"/>
    </row>
    <row r="126" spans="1:13" ht="15.75" x14ac:dyDescent="0.25">
      <c r="A126" s="93"/>
      <c r="B126" s="109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230"/>
      <c r="F126" s="231"/>
      <c r="G126" s="230"/>
      <c r="H126" s="231"/>
      <c r="I126" s="230"/>
      <c r="J126" s="231"/>
      <c r="K126" s="189" t="str">
        <f t="shared" si="1"/>
        <v xml:space="preserve">  </v>
      </c>
      <c r="L126" s="93"/>
      <c r="M126" s="93"/>
    </row>
    <row r="127" spans="1:13" ht="15.75" x14ac:dyDescent="0.25">
      <c r="A127" s="93"/>
      <c r="B127" s="109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230"/>
      <c r="F127" s="231"/>
      <c r="G127" s="230"/>
      <c r="H127" s="231"/>
      <c r="I127" s="230"/>
      <c r="J127" s="231"/>
      <c r="K127" s="189" t="str">
        <f t="shared" si="1"/>
        <v xml:space="preserve">  </v>
      </c>
      <c r="L127" s="93"/>
      <c r="M127" s="93"/>
    </row>
    <row r="128" spans="1:13" ht="15.75" x14ac:dyDescent="0.25">
      <c r="A128" s="93"/>
      <c r="B128" s="109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230"/>
      <c r="F128" s="231"/>
      <c r="G128" s="230"/>
      <c r="H128" s="231"/>
      <c r="I128" s="230"/>
      <c r="J128" s="231"/>
      <c r="K128" s="189" t="str">
        <f t="shared" si="1"/>
        <v xml:space="preserve">  </v>
      </c>
      <c r="L128" s="93"/>
      <c r="M128" s="93"/>
    </row>
    <row r="129" spans="1:13" ht="15.75" x14ac:dyDescent="0.25">
      <c r="A129" s="93"/>
      <c r="B129" s="109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230"/>
      <c r="F129" s="231"/>
      <c r="G129" s="230"/>
      <c r="H129" s="231"/>
      <c r="I129" s="230"/>
      <c r="J129" s="231"/>
      <c r="K129" s="189" t="str">
        <f t="shared" si="1"/>
        <v xml:space="preserve">  </v>
      </c>
      <c r="L129" s="93"/>
      <c r="M129" s="93"/>
    </row>
    <row r="130" spans="1:13" ht="15.75" x14ac:dyDescent="0.25">
      <c r="A130" s="93"/>
      <c r="B130" s="109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230"/>
      <c r="F130" s="231"/>
      <c r="G130" s="230"/>
      <c r="H130" s="231"/>
      <c r="I130" s="230"/>
      <c r="J130" s="231"/>
      <c r="K130" s="189" t="str">
        <f t="shared" si="1"/>
        <v xml:space="preserve">  </v>
      </c>
      <c r="L130" s="93"/>
      <c r="M130" s="93"/>
    </row>
    <row r="131" spans="1:13" ht="15.75" x14ac:dyDescent="0.25">
      <c r="A131" s="93"/>
      <c r="B131" s="109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230"/>
      <c r="F131" s="231"/>
      <c r="G131" s="230"/>
      <c r="H131" s="231"/>
      <c r="I131" s="230"/>
      <c r="J131" s="231"/>
      <c r="K131" s="189" t="str">
        <f t="shared" si="1"/>
        <v xml:space="preserve">  </v>
      </c>
      <c r="L131" s="93"/>
      <c r="M131" s="93"/>
    </row>
    <row r="132" spans="1:13" ht="15.75" x14ac:dyDescent="0.25">
      <c r="A132" s="93"/>
      <c r="B132" s="109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230"/>
      <c r="F132" s="231"/>
      <c r="G132" s="230"/>
      <c r="H132" s="231"/>
      <c r="I132" s="230"/>
      <c r="J132" s="231"/>
      <c r="K132" s="189" t="str">
        <f t="shared" si="1"/>
        <v xml:space="preserve">  </v>
      </c>
      <c r="L132" s="93"/>
      <c r="M132" s="93"/>
    </row>
    <row r="133" spans="1:13" ht="15.75" x14ac:dyDescent="0.25">
      <c r="A133" s="93"/>
      <c r="B133" s="109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230"/>
      <c r="F133" s="231"/>
      <c r="G133" s="230"/>
      <c r="H133" s="231"/>
      <c r="I133" s="230"/>
      <c r="J133" s="231"/>
      <c r="K133" s="189" t="str">
        <f t="shared" si="1"/>
        <v xml:space="preserve">  </v>
      </c>
      <c r="L133" s="93"/>
      <c r="M133" s="93"/>
    </row>
    <row r="134" spans="1:13" ht="15.75" x14ac:dyDescent="0.25">
      <c r="A134" s="93"/>
      <c r="B134" s="109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230"/>
      <c r="F134" s="231"/>
      <c r="G134" s="230"/>
      <c r="H134" s="231"/>
      <c r="I134" s="230"/>
      <c r="J134" s="231"/>
      <c r="K134" s="189" t="str">
        <f t="shared" si="1"/>
        <v xml:space="preserve">  </v>
      </c>
      <c r="L134" s="93"/>
      <c r="M134" s="93"/>
    </row>
    <row r="135" spans="1:13" ht="15.75" x14ac:dyDescent="0.25">
      <c r="A135" s="93"/>
      <c r="B135" s="109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230"/>
      <c r="F135" s="231"/>
      <c r="G135" s="230"/>
      <c r="H135" s="231"/>
      <c r="I135" s="230"/>
      <c r="J135" s="231"/>
      <c r="K135" s="189" t="str">
        <f t="shared" si="1"/>
        <v xml:space="preserve">  </v>
      </c>
      <c r="L135" s="93"/>
      <c r="M135" s="93"/>
    </row>
    <row r="136" spans="1:13" ht="15.75" x14ac:dyDescent="0.25">
      <c r="A136" s="93"/>
      <c r="B136" s="109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230"/>
      <c r="F136" s="231"/>
      <c r="G136" s="230"/>
      <c r="H136" s="231"/>
      <c r="I136" s="230"/>
      <c r="J136" s="231"/>
      <c r="K136" s="189" t="str">
        <f t="shared" si="1"/>
        <v xml:space="preserve">  </v>
      </c>
      <c r="L136" s="93"/>
      <c r="M136" s="93"/>
    </row>
    <row r="137" spans="1:13" ht="15.75" x14ac:dyDescent="0.25">
      <c r="A137" s="93"/>
      <c r="B137" s="109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230"/>
      <c r="F137" s="231"/>
      <c r="G137" s="230"/>
      <c r="H137" s="231"/>
      <c r="I137" s="230"/>
      <c r="J137" s="231"/>
      <c r="K137" s="189" t="str">
        <f t="shared" si="1"/>
        <v xml:space="preserve">  </v>
      </c>
      <c r="L137" s="93"/>
      <c r="M137" s="93"/>
    </row>
    <row r="138" spans="1:13" ht="15.75" x14ac:dyDescent="0.25">
      <c r="A138" s="93"/>
      <c r="B138" s="109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230"/>
      <c r="F138" s="231"/>
      <c r="G138" s="230"/>
      <c r="H138" s="231"/>
      <c r="I138" s="230"/>
      <c r="J138" s="231"/>
      <c r="K138" s="189" t="str">
        <f t="shared" si="1"/>
        <v xml:space="preserve">  </v>
      </c>
      <c r="L138" s="93"/>
      <c r="M138" s="93"/>
    </row>
    <row r="139" spans="1:13" ht="15.75" x14ac:dyDescent="0.25">
      <c r="A139" s="93"/>
      <c r="B139" s="109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230"/>
      <c r="F139" s="231"/>
      <c r="G139" s="230"/>
      <c r="H139" s="231"/>
      <c r="I139" s="230"/>
      <c r="J139" s="231"/>
      <c r="K139" s="189" t="str">
        <f t="shared" si="1"/>
        <v xml:space="preserve">  </v>
      </c>
      <c r="L139" s="93"/>
      <c r="M139" s="93"/>
    </row>
    <row r="140" spans="1:13" ht="15.75" x14ac:dyDescent="0.25">
      <c r="A140" s="93"/>
      <c r="B140" s="109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230"/>
      <c r="F140" s="231"/>
      <c r="G140" s="230"/>
      <c r="H140" s="231"/>
      <c r="I140" s="230"/>
      <c r="J140" s="231"/>
      <c r="K140" s="189" t="str">
        <f t="shared" ref="K140:K203" si="2">IFERROR(AVERAGE(E140:J140),"  ")</f>
        <v xml:space="preserve">  </v>
      </c>
      <c r="L140" s="93"/>
      <c r="M140" s="93"/>
    </row>
    <row r="141" spans="1:13" ht="15.75" x14ac:dyDescent="0.25">
      <c r="A141" s="93"/>
      <c r="B141" s="109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230"/>
      <c r="F141" s="231"/>
      <c r="G141" s="230"/>
      <c r="H141" s="231"/>
      <c r="I141" s="230"/>
      <c r="J141" s="231"/>
      <c r="K141" s="189" t="str">
        <f t="shared" si="2"/>
        <v xml:space="preserve">  </v>
      </c>
      <c r="L141" s="93"/>
      <c r="M141" s="93"/>
    </row>
    <row r="142" spans="1:13" ht="15.75" x14ac:dyDescent="0.25">
      <c r="A142" s="93"/>
      <c r="B142" s="109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230"/>
      <c r="F142" s="231"/>
      <c r="G142" s="230"/>
      <c r="H142" s="231"/>
      <c r="I142" s="230"/>
      <c r="J142" s="231"/>
      <c r="K142" s="189" t="str">
        <f t="shared" si="2"/>
        <v xml:space="preserve">  </v>
      </c>
      <c r="L142" s="93"/>
      <c r="M142" s="93"/>
    </row>
    <row r="143" spans="1:13" ht="15.75" x14ac:dyDescent="0.25">
      <c r="A143" s="93"/>
      <c r="B143" s="109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230"/>
      <c r="F143" s="231"/>
      <c r="G143" s="230"/>
      <c r="H143" s="231"/>
      <c r="I143" s="230"/>
      <c r="J143" s="231"/>
      <c r="K143" s="189" t="str">
        <f t="shared" si="2"/>
        <v xml:space="preserve">  </v>
      </c>
      <c r="L143" s="93"/>
      <c r="M143" s="93"/>
    </row>
    <row r="144" spans="1:13" ht="15.75" x14ac:dyDescent="0.25">
      <c r="A144" s="93"/>
      <c r="B144" s="109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230"/>
      <c r="F144" s="231"/>
      <c r="G144" s="230"/>
      <c r="H144" s="231"/>
      <c r="I144" s="230"/>
      <c r="J144" s="231"/>
      <c r="K144" s="189" t="str">
        <f t="shared" si="2"/>
        <v xml:space="preserve">  </v>
      </c>
      <c r="L144" s="93"/>
      <c r="M144" s="93"/>
    </row>
    <row r="145" spans="1:13" ht="15.75" x14ac:dyDescent="0.25">
      <c r="A145" s="93"/>
      <c r="B145" s="109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230"/>
      <c r="F145" s="231"/>
      <c r="G145" s="230"/>
      <c r="H145" s="231"/>
      <c r="I145" s="230"/>
      <c r="J145" s="231"/>
      <c r="K145" s="189" t="str">
        <f t="shared" si="2"/>
        <v xml:space="preserve">  </v>
      </c>
      <c r="L145" s="93"/>
      <c r="M145" s="93"/>
    </row>
    <row r="146" spans="1:13" ht="15.75" x14ac:dyDescent="0.25">
      <c r="A146" s="93"/>
      <c r="B146" s="109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230"/>
      <c r="F146" s="231"/>
      <c r="G146" s="230"/>
      <c r="H146" s="231"/>
      <c r="I146" s="230"/>
      <c r="J146" s="231"/>
      <c r="K146" s="189" t="str">
        <f t="shared" si="2"/>
        <v xml:space="preserve">  </v>
      </c>
      <c r="L146" s="93"/>
      <c r="M146" s="93"/>
    </row>
    <row r="147" spans="1:13" ht="15.75" x14ac:dyDescent="0.25">
      <c r="A147" s="93"/>
      <c r="B147" s="109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230"/>
      <c r="F147" s="231"/>
      <c r="G147" s="230"/>
      <c r="H147" s="231"/>
      <c r="I147" s="230"/>
      <c r="J147" s="231"/>
      <c r="K147" s="189" t="str">
        <f t="shared" si="2"/>
        <v xml:space="preserve">  </v>
      </c>
      <c r="L147" s="93"/>
      <c r="M147" s="93"/>
    </row>
    <row r="148" spans="1:13" ht="15.75" x14ac:dyDescent="0.25">
      <c r="A148" s="93"/>
      <c r="B148" s="109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230"/>
      <c r="F148" s="231"/>
      <c r="G148" s="230"/>
      <c r="H148" s="231"/>
      <c r="I148" s="230"/>
      <c r="J148" s="231"/>
      <c r="K148" s="189" t="str">
        <f t="shared" si="2"/>
        <v xml:space="preserve">  </v>
      </c>
      <c r="L148" s="93"/>
      <c r="M148" s="93"/>
    </row>
    <row r="149" spans="1:13" ht="15.75" x14ac:dyDescent="0.25">
      <c r="A149" s="93"/>
      <c r="B149" s="109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230"/>
      <c r="F149" s="231"/>
      <c r="G149" s="230"/>
      <c r="H149" s="231"/>
      <c r="I149" s="230"/>
      <c r="J149" s="231"/>
      <c r="K149" s="189" t="str">
        <f t="shared" si="2"/>
        <v xml:space="preserve">  </v>
      </c>
      <c r="L149" s="93"/>
      <c r="M149" s="93"/>
    </row>
    <row r="150" spans="1:13" ht="15.75" x14ac:dyDescent="0.25">
      <c r="A150" s="93"/>
      <c r="B150" s="109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230"/>
      <c r="F150" s="231"/>
      <c r="G150" s="230"/>
      <c r="H150" s="231"/>
      <c r="I150" s="230"/>
      <c r="J150" s="231"/>
      <c r="K150" s="189" t="str">
        <f t="shared" si="2"/>
        <v xml:space="preserve">  </v>
      </c>
      <c r="L150" s="93"/>
      <c r="M150" s="93"/>
    </row>
    <row r="151" spans="1:13" ht="15.75" x14ac:dyDescent="0.25">
      <c r="A151" s="93"/>
      <c r="B151" s="109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230"/>
      <c r="F151" s="231"/>
      <c r="G151" s="230"/>
      <c r="H151" s="231"/>
      <c r="I151" s="230"/>
      <c r="J151" s="231"/>
      <c r="K151" s="189" t="str">
        <f t="shared" si="2"/>
        <v xml:space="preserve">  </v>
      </c>
      <c r="L151" s="93"/>
      <c r="M151" s="93"/>
    </row>
    <row r="152" spans="1:13" ht="15.75" x14ac:dyDescent="0.25">
      <c r="A152" s="93"/>
      <c r="B152" s="109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230"/>
      <c r="F152" s="231"/>
      <c r="G152" s="230"/>
      <c r="H152" s="231"/>
      <c r="I152" s="230"/>
      <c r="J152" s="231"/>
      <c r="K152" s="189" t="str">
        <f t="shared" si="2"/>
        <v xml:space="preserve">  </v>
      </c>
      <c r="L152" s="93"/>
      <c r="M152" s="93"/>
    </row>
    <row r="153" spans="1:13" ht="15.75" x14ac:dyDescent="0.25">
      <c r="A153" s="93"/>
      <c r="B153" s="109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230"/>
      <c r="F153" s="231"/>
      <c r="G153" s="230"/>
      <c r="H153" s="231"/>
      <c r="I153" s="230"/>
      <c r="J153" s="231"/>
      <c r="K153" s="189" t="str">
        <f t="shared" si="2"/>
        <v xml:space="preserve">  </v>
      </c>
      <c r="L153" s="93"/>
      <c r="M153" s="93"/>
    </row>
    <row r="154" spans="1:13" ht="15.75" x14ac:dyDescent="0.25">
      <c r="A154" s="93"/>
      <c r="B154" s="109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ht="15.75" x14ac:dyDescent="0.25">
      <c r="A155" s="93"/>
      <c r="B155" s="109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ht="15.75" x14ac:dyDescent="0.25">
      <c r="A156" s="93"/>
      <c r="B156" s="109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ht="15.75" x14ac:dyDescent="0.25">
      <c r="A157" s="93"/>
      <c r="B157" s="109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ht="15.75" x14ac:dyDescent="0.25">
      <c r="A158" s="93"/>
      <c r="B158" s="109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ht="15.75" x14ac:dyDescent="0.25">
      <c r="A159" s="93"/>
      <c r="B159" s="109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ht="15.75" x14ac:dyDescent="0.25">
      <c r="A160" s="93"/>
      <c r="B160" s="109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ht="15.75" x14ac:dyDescent="0.25">
      <c r="A161" s="93"/>
      <c r="B161" s="109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ht="15.75" x14ac:dyDescent="0.25">
      <c r="A162" s="93"/>
      <c r="B162" s="109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ht="15.75" x14ac:dyDescent="0.25">
      <c r="A163" s="93"/>
      <c r="B163" s="109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ht="15.75" x14ac:dyDescent="0.25">
      <c r="A164" s="93"/>
      <c r="B164" s="109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ht="15.75" x14ac:dyDescent="0.25">
      <c r="A165" s="93"/>
      <c r="B165" s="109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ht="15.75" x14ac:dyDescent="0.25">
      <c r="A166" s="93"/>
      <c r="B166" s="109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ht="15.75" x14ac:dyDescent="0.25">
      <c r="A167" s="93"/>
      <c r="B167" s="109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ht="15.75" x14ac:dyDescent="0.25">
      <c r="A168" s="93"/>
      <c r="B168" s="109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ht="15.75" x14ac:dyDescent="0.25">
      <c r="A169" s="93"/>
      <c r="B169" s="109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ht="15.75" x14ac:dyDescent="0.25">
      <c r="A170" s="93"/>
      <c r="B170" s="109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ht="15.75" x14ac:dyDescent="0.25">
      <c r="A171" s="93"/>
      <c r="B171" s="109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ht="15.75" x14ac:dyDescent="0.25">
      <c r="A172" s="93"/>
      <c r="B172" s="109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ht="15.75" x14ac:dyDescent="0.25">
      <c r="A173" s="93"/>
      <c r="B173" s="109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ht="15.75" x14ac:dyDescent="0.25">
      <c r="A174" s="93"/>
      <c r="B174" s="109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ht="15.75" x14ac:dyDescent="0.25">
      <c r="A175" s="93"/>
      <c r="B175" s="109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ht="15.75" x14ac:dyDescent="0.25">
      <c r="A176" s="93"/>
      <c r="B176" s="109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ht="15.75" x14ac:dyDescent="0.25">
      <c r="A177" s="93"/>
      <c r="B177" s="109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ht="15.75" x14ac:dyDescent="0.25">
      <c r="A178" s="93"/>
      <c r="B178" s="109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ht="15.75" x14ac:dyDescent="0.25">
      <c r="A179" s="93"/>
      <c r="B179" s="109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ht="15.75" x14ac:dyDescent="0.25">
      <c r="A180" s="93"/>
      <c r="B180" s="109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ht="15.75" x14ac:dyDescent="0.25">
      <c r="A181" s="93"/>
      <c r="B181" s="109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ht="15.75" x14ac:dyDescent="0.25">
      <c r="A182" s="93"/>
      <c r="B182" s="109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ht="15.75" x14ac:dyDescent="0.25">
      <c r="A183" s="93"/>
      <c r="B183" s="109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ht="15.75" x14ac:dyDescent="0.25">
      <c r="A184" s="93"/>
      <c r="B184" s="109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ht="15.75" x14ac:dyDescent="0.25">
      <c r="A185" s="93"/>
      <c r="B185" s="109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ht="15.75" x14ac:dyDescent="0.25">
      <c r="A186" s="93"/>
      <c r="B186" s="109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ht="15.75" x14ac:dyDescent="0.25">
      <c r="A187" s="93"/>
      <c r="B187" s="109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ht="15.75" x14ac:dyDescent="0.25">
      <c r="A188" s="93"/>
      <c r="B188" s="109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ht="15.75" x14ac:dyDescent="0.25">
      <c r="A189" s="93"/>
      <c r="B189" s="109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ht="15.75" x14ac:dyDescent="0.25">
      <c r="A190" s="93"/>
      <c r="B190" s="109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ht="15.75" x14ac:dyDescent="0.25">
      <c r="A191" s="93"/>
      <c r="B191" s="109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ht="15.75" x14ac:dyDescent="0.25">
      <c r="A192" s="93"/>
      <c r="B192" s="109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ht="15.75" x14ac:dyDescent="0.25">
      <c r="A193" s="93"/>
      <c r="B193" s="109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ht="15.75" x14ac:dyDescent="0.25">
      <c r="A194" s="93"/>
      <c r="B194" s="109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ht="15.75" x14ac:dyDescent="0.25">
      <c r="A195" s="93"/>
      <c r="B195" s="109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ht="15.75" x14ac:dyDescent="0.25">
      <c r="A196" s="93"/>
      <c r="B196" s="109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ht="15.75" x14ac:dyDescent="0.25">
      <c r="A197" s="93"/>
      <c r="B197" s="109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ht="15.75" x14ac:dyDescent="0.25">
      <c r="A198" s="93"/>
      <c r="B198" s="109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ht="15.75" x14ac:dyDescent="0.25">
      <c r="A199" s="93"/>
      <c r="B199" s="109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ht="15.75" x14ac:dyDescent="0.25">
      <c r="A200" s="93"/>
      <c r="B200" s="109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ht="15.75" x14ac:dyDescent="0.25">
      <c r="A201" s="93"/>
      <c r="B201" s="109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ht="15.75" x14ac:dyDescent="0.25">
      <c r="A202" s="93"/>
      <c r="B202" s="109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ht="15.75" x14ac:dyDescent="0.25">
      <c r="A203" s="93"/>
      <c r="B203" s="109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ht="15.75" x14ac:dyDescent="0.25">
      <c r="A204" s="93"/>
      <c r="B204" s="109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ht="15.75" x14ac:dyDescent="0.25">
      <c r="A205" s="93"/>
      <c r="B205" s="109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ht="15.75" x14ac:dyDescent="0.25">
      <c r="A206" s="93"/>
      <c r="B206" s="109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ht="15.75" x14ac:dyDescent="0.25">
      <c r="A207" s="93"/>
      <c r="B207" s="109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ht="15.75" x14ac:dyDescent="0.25">
      <c r="A208" s="93"/>
      <c r="B208" s="109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ht="15.75" x14ac:dyDescent="0.25">
      <c r="A209" s="93"/>
      <c r="B209" s="109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ht="15.75" x14ac:dyDescent="0.25">
      <c r="A210" s="93"/>
      <c r="B210" s="109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d6S/94VYcIQ7HhswK8fnH2IB8N3zpCkwtnjcloPFHYSPyn8FnbiVLHG4q7vedeKVHviSuUJ3/vs4oLXGS/oUGQ==" saltValue="ApO+IbNkDakDy8Wu8+dJBA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4" name="Group Box 2">
              <controlPr defaultSize="0" autoFill="0" autoPict="0">
                <anchor moveWithCells="1">
                  <from>
                    <xdr:col>7</xdr:col>
                    <xdr:colOff>428625</xdr:colOff>
                    <xdr:row>1</xdr:row>
                    <xdr:rowOff>19050</xdr:rowOff>
                  </from>
                  <to>
                    <xdr:col>8</xdr:col>
                    <xdr:colOff>504825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 x14ac:dyDescent="0.25"/>
  <cols>
    <col min="1" max="1" width="4.140625" style="97" customWidth="1"/>
    <col min="2" max="2" width="5.42578125" style="99" customWidth="1"/>
    <col min="3" max="3" width="16" style="99" customWidth="1"/>
    <col min="4" max="4" width="33.140625" style="94" customWidth="1"/>
    <col min="5" max="11" width="8.28515625" style="99" customWidth="1"/>
    <col min="12" max="13" width="9.140625" style="100" customWidth="1"/>
    <col min="14" max="16384" width="9.140625" style="94" hidden="1"/>
  </cols>
  <sheetData>
    <row r="1" spans="1:13" x14ac:dyDescent="0.25">
      <c r="A1" s="93"/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93"/>
      <c r="M1" s="93"/>
    </row>
    <row r="2" spans="1:13" x14ac:dyDescent="0.25">
      <c r="A2" s="93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93"/>
      <c r="M2" s="93"/>
    </row>
    <row r="3" spans="1:13" x14ac:dyDescent="0.25">
      <c r="A3" s="93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93"/>
      <c r="M3" s="93"/>
    </row>
    <row r="4" spans="1:13" x14ac:dyDescent="0.25">
      <c r="A4" s="93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93"/>
      <c r="M4" s="93"/>
    </row>
    <row r="5" spans="1:13" x14ac:dyDescent="0.25">
      <c r="A5" s="93"/>
      <c r="B5" s="527"/>
      <c r="C5" s="527"/>
      <c r="D5" s="527"/>
      <c r="E5" s="527"/>
      <c r="F5" s="527"/>
      <c r="G5" s="527"/>
      <c r="H5" s="527"/>
      <c r="I5" s="527"/>
      <c r="J5" s="527"/>
      <c r="K5" s="527"/>
      <c r="L5" s="93"/>
      <c r="M5" s="93"/>
    </row>
    <row r="6" spans="1:13" ht="15.75" x14ac:dyDescent="0.25">
      <c r="A6" s="93"/>
      <c r="B6" s="530" t="e">
        <f>"Nilai Mapel "&amp;'I NILAI RAPOR'!#REF!</f>
        <v>#REF!</v>
      </c>
      <c r="C6" s="531"/>
      <c r="D6" s="531"/>
      <c r="E6" s="531"/>
      <c r="F6" s="531"/>
      <c r="G6" s="531"/>
      <c r="H6" s="531"/>
      <c r="I6" s="531"/>
      <c r="J6" s="531"/>
      <c r="K6" s="95"/>
      <c r="L6" s="93"/>
      <c r="M6" s="93"/>
    </row>
    <row r="7" spans="1:13" ht="18.75" x14ac:dyDescent="0.25">
      <c r="A7" s="93"/>
      <c r="B7" s="532" t="s">
        <v>47</v>
      </c>
      <c r="C7" s="533"/>
      <c r="D7" s="533"/>
      <c r="E7" s="533"/>
      <c r="F7" s="533"/>
      <c r="G7" s="533"/>
      <c r="H7" s="533"/>
      <c r="I7" s="533"/>
      <c r="J7" s="533"/>
      <c r="K7" s="96"/>
      <c r="L7" s="93"/>
      <c r="M7" s="93"/>
    </row>
    <row r="8" spans="1:13" x14ac:dyDescent="0.25">
      <c r="A8" s="93"/>
      <c r="B8" s="27"/>
      <c r="C8" s="28"/>
      <c r="D8" s="28"/>
      <c r="E8" s="28"/>
      <c r="F8" s="28"/>
      <c r="G8" s="28"/>
      <c r="H8" s="28"/>
      <c r="I8" s="28"/>
      <c r="J8" s="28"/>
      <c r="K8" s="29"/>
      <c r="L8" s="93"/>
      <c r="M8" s="93"/>
    </row>
    <row r="9" spans="1:13" ht="15" customHeight="1" x14ac:dyDescent="0.25">
      <c r="A9" s="93"/>
      <c r="B9" s="534" t="s">
        <v>48</v>
      </c>
      <c r="C9" s="536" t="s">
        <v>3</v>
      </c>
      <c r="D9" s="536" t="s">
        <v>5</v>
      </c>
      <c r="E9" s="518" t="s">
        <v>26</v>
      </c>
      <c r="F9" s="519"/>
      <c r="G9" s="519"/>
      <c r="H9" s="519"/>
      <c r="I9" s="519"/>
      <c r="J9" s="520"/>
      <c r="K9" s="528" t="s">
        <v>56</v>
      </c>
      <c r="L9" s="93"/>
      <c r="M9" s="93"/>
    </row>
    <row r="10" spans="1:13" x14ac:dyDescent="0.25">
      <c r="A10" s="93"/>
      <c r="B10" s="535"/>
      <c r="C10" s="537"/>
      <c r="D10" s="537"/>
      <c r="E10" s="24" t="s">
        <v>49</v>
      </c>
      <c r="F10" s="25" t="s">
        <v>50</v>
      </c>
      <c r="G10" s="24" t="s">
        <v>51</v>
      </c>
      <c r="H10" s="25" t="s">
        <v>52</v>
      </c>
      <c r="I10" s="24" t="s">
        <v>53</v>
      </c>
      <c r="J10" s="25" t="s">
        <v>54</v>
      </c>
      <c r="K10" s="538"/>
      <c r="L10" s="93"/>
      <c r="M10" s="93"/>
    </row>
    <row r="11" spans="1:13" x14ac:dyDescent="0.25">
      <c r="A11" s="93"/>
      <c r="B11" s="112">
        <f>IF(BIODATA!A6="","", BIODATA!A6)</f>
        <v>1</v>
      </c>
      <c r="C11" s="110" t="str">
        <f>IF(BIODATA!C6="","", BIODATA!C6)</f>
        <v>0004396510</v>
      </c>
      <c r="D11" s="111" t="str">
        <f>IF(BIODATA!E6="","", BIODATA!E6)</f>
        <v>Ade Sukma</v>
      </c>
      <c r="E11" s="92"/>
      <c r="F11" s="26"/>
      <c r="G11" s="92"/>
      <c r="H11" s="26"/>
      <c r="I11" s="92"/>
      <c r="J11" s="26"/>
      <c r="K11" s="189" t="str">
        <f>IFERROR(AVERAGE(E11:J11),"  ")</f>
        <v xml:space="preserve">  </v>
      </c>
      <c r="L11" s="93"/>
      <c r="M11" s="93"/>
    </row>
    <row r="12" spans="1:13" x14ac:dyDescent="0.25">
      <c r="A12" s="93"/>
      <c r="B12" s="112">
        <f>IF(BIODATA!A7="","", BIODATA!A7)</f>
        <v>2</v>
      </c>
      <c r="C12" s="110" t="str">
        <f>IF(BIODATA!C7="","", BIODATA!C7)</f>
        <v>0009442217</v>
      </c>
      <c r="D12" s="111" t="str">
        <f>IF(BIODATA!E7="","", BIODATA!E7)</f>
        <v>Aisyah Maharani</v>
      </c>
      <c r="E12" s="92"/>
      <c r="F12" s="26"/>
      <c r="G12" s="92"/>
      <c r="H12" s="26"/>
      <c r="I12" s="92"/>
      <c r="J12" s="26"/>
      <c r="K12" s="189" t="str">
        <f t="shared" ref="K12:K75" si="0">IFERROR(AVERAGE(E12:J12),"  ")</f>
        <v xml:space="preserve">  </v>
      </c>
      <c r="L12" s="93"/>
      <c r="M12" s="93"/>
    </row>
    <row r="13" spans="1:13" x14ac:dyDescent="0.25">
      <c r="A13" s="93"/>
      <c r="B13" s="112" t="str">
        <f>IF(BIODATA!A8="","", BIODATA!A8)</f>
        <v/>
      </c>
      <c r="C13" s="110" t="str">
        <f>IF(BIODATA!C8="","", BIODATA!C8)</f>
        <v/>
      </c>
      <c r="D13" s="111" t="str">
        <f>IF(BIODATA!E8="","", BIODATA!E8)</f>
        <v/>
      </c>
      <c r="E13" s="92"/>
      <c r="F13" s="26"/>
      <c r="G13" s="92"/>
      <c r="H13" s="26"/>
      <c r="I13" s="92"/>
      <c r="J13" s="26"/>
      <c r="K13" s="189" t="str">
        <f t="shared" si="0"/>
        <v xml:space="preserve">  </v>
      </c>
      <c r="L13" s="93"/>
      <c r="M13" s="93"/>
    </row>
    <row r="14" spans="1:13" x14ac:dyDescent="0.25">
      <c r="A14" s="93"/>
      <c r="B14" s="112" t="str">
        <f>IF(BIODATA!A9="","", BIODATA!A9)</f>
        <v/>
      </c>
      <c r="C14" s="110" t="str">
        <f>IF(BIODATA!C9="","", BIODATA!C9)</f>
        <v/>
      </c>
      <c r="D14" s="111" t="str">
        <f>IF(BIODATA!E9="","", BIODATA!E9)</f>
        <v/>
      </c>
      <c r="E14" s="92"/>
      <c r="F14" s="26"/>
      <c r="G14" s="92"/>
      <c r="H14" s="26"/>
      <c r="I14" s="92"/>
      <c r="J14" s="26"/>
      <c r="K14" s="189" t="str">
        <f t="shared" si="0"/>
        <v xml:space="preserve">  </v>
      </c>
      <c r="L14" s="93"/>
      <c r="M14" s="93"/>
    </row>
    <row r="15" spans="1:13" x14ac:dyDescent="0.25">
      <c r="A15" s="93"/>
      <c r="B15" s="112" t="str">
        <f>IF(BIODATA!A10="","", BIODATA!A10)</f>
        <v/>
      </c>
      <c r="C15" s="110" t="str">
        <f>IF(BIODATA!C10="","", BIODATA!C10)</f>
        <v/>
      </c>
      <c r="D15" s="111" t="str">
        <f>IF(BIODATA!E10="","", BIODATA!E10)</f>
        <v/>
      </c>
      <c r="E15" s="92"/>
      <c r="F15" s="26"/>
      <c r="G15" s="92"/>
      <c r="H15" s="26"/>
      <c r="I15" s="92"/>
      <c r="J15" s="26"/>
      <c r="K15" s="189" t="str">
        <f t="shared" si="0"/>
        <v xml:space="preserve">  </v>
      </c>
      <c r="L15" s="93"/>
      <c r="M15" s="93"/>
    </row>
    <row r="16" spans="1:13" x14ac:dyDescent="0.25">
      <c r="A16" s="93"/>
      <c r="B16" s="112" t="str">
        <f>IF(BIODATA!A11="","", BIODATA!A11)</f>
        <v/>
      </c>
      <c r="C16" s="110" t="str">
        <f>IF(BIODATA!C11="","", BIODATA!C11)</f>
        <v/>
      </c>
      <c r="D16" s="111" t="str">
        <f>IF(BIODATA!E11="","", BIODATA!E11)</f>
        <v/>
      </c>
      <c r="E16" s="92"/>
      <c r="F16" s="26"/>
      <c r="G16" s="92"/>
      <c r="H16" s="26"/>
      <c r="I16" s="92"/>
      <c r="J16" s="26"/>
      <c r="K16" s="189" t="str">
        <f t="shared" si="0"/>
        <v xml:space="preserve">  </v>
      </c>
      <c r="L16" s="93"/>
      <c r="M16" s="93"/>
    </row>
    <row r="17" spans="1:13" x14ac:dyDescent="0.25">
      <c r="A17" s="93"/>
      <c r="B17" s="112" t="str">
        <f>IF(BIODATA!A12="","", BIODATA!A12)</f>
        <v/>
      </c>
      <c r="C17" s="110" t="str">
        <f>IF(BIODATA!C12="","", BIODATA!C12)</f>
        <v/>
      </c>
      <c r="D17" s="111" t="str">
        <f>IF(BIODATA!E12="","", BIODATA!E12)</f>
        <v/>
      </c>
      <c r="E17" s="92"/>
      <c r="F17" s="26"/>
      <c r="G17" s="92"/>
      <c r="H17" s="26"/>
      <c r="I17" s="92"/>
      <c r="J17" s="26"/>
      <c r="K17" s="189" t="str">
        <f t="shared" si="0"/>
        <v xml:space="preserve">  </v>
      </c>
      <c r="L17" s="93"/>
      <c r="M17" s="93"/>
    </row>
    <row r="18" spans="1:13" x14ac:dyDescent="0.25">
      <c r="A18" s="93"/>
      <c r="B18" s="112" t="str">
        <f>IF(BIODATA!A13="","", BIODATA!A13)</f>
        <v/>
      </c>
      <c r="C18" s="110" t="str">
        <f>IF(BIODATA!C13="","", BIODATA!C13)</f>
        <v/>
      </c>
      <c r="D18" s="111" t="str">
        <f>IF(BIODATA!E13="","", BIODATA!E13)</f>
        <v/>
      </c>
      <c r="E18" s="92"/>
      <c r="F18" s="26"/>
      <c r="G18" s="92"/>
      <c r="H18" s="26"/>
      <c r="I18" s="92"/>
      <c r="J18" s="26"/>
      <c r="K18" s="189" t="str">
        <f t="shared" si="0"/>
        <v xml:space="preserve">  </v>
      </c>
      <c r="L18" s="93"/>
      <c r="M18" s="93"/>
    </row>
    <row r="19" spans="1:13" x14ac:dyDescent="0.25">
      <c r="A19" s="93"/>
      <c r="B19" s="112" t="str">
        <f>IF(BIODATA!A14="","", BIODATA!A14)</f>
        <v/>
      </c>
      <c r="C19" s="110" t="str">
        <f>IF(BIODATA!C14="","", BIODATA!C14)</f>
        <v/>
      </c>
      <c r="D19" s="111" t="str">
        <f>IF(BIODATA!E14="","", BIODATA!E14)</f>
        <v/>
      </c>
      <c r="E19" s="92"/>
      <c r="F19" s="26"/>
      <c r="G19" s="92"/>
      <c r="H19" s="26"/>
      <c r="I19" s="92"/>
      <c r="J19" s="26"/>
      <c r="K19" s="189" t="str">
        <f t="shared" si="0"/>
        <v xml:space="preserve">  </v>
      </c>
      <c r="L19" s="93"/>
      <c r="M19" s="93"/>
    </row>
    <row r="20" spans="1:13" x14ac:dyDescent="0.25">
      <c r="A20" s="93"/>
      <c r="B20" s="112" t="str">
        <f>IF(BIODATA!A15="","", BIODATA!A15)</f>
        <v/>
      </c>
      <c r="C20" s="110" t="str">
        <f>IF(BIODATA!C15="","", BIODATA!C15)</f>
        <v/>
      </c>
      <c r="D20" s="111" t="str">
        <f>IF(BIODATA!E15="","", BIODATA!E15)</f>
        <v/>
      </c>
      <c r="E20" s="92"/>
      <c r="F20" s="26"/>
      <c r="G20" s="92"/>
      <c r="H20" s="26"/>
      <c r="I20" s="92"/>
      <c r="J20" s="26"/>
      <c r="K20" s="189" t="str">
        <f t="shared" si="0"/>
        <v xml:space="preserve">  </v>
      </c>
      <c r="L20" s="93"/>
      <c r="M20" s="93"/>
    </row>
    <row r="21" spans="1:13" x14ac:dyDescent="0.25">
      <c r="A21" s="93"/>
      <c r="B21" s="112" t="str">
        <f>IF(BIODATA!A16="","", BIODATA!A16)</f>
        <v/>
      </c>
      <c r="C21" s="110" t="str">
        <f>IF(BIODATA!C16="","", BIODATA!C16)</f>
        <v/>
      </c>
      <c r="D21" s="111" t="str">
        <f>IF(BIODATA!E16="","", BIODATA!E16)</f>
        <v/>
      </c>
      <c r="E21" s="92"/>
      <c r="F21" s="26"/>
      <c r="G21" s="92"/>
      <c r="H21" s="26"/>
      <c r="I21" s="92"/>
      <c r="J21" s="26"/>
      <c r="K21" s="189" t="str">
        <f t="shared" si="0"/>
        <v xml:space="preserve">  </v>
      </c>
      <c r="L21" s="93"/>
      <c r="M21" s="93"/>
    </row>
    <row r="22" spans="1:13" x14ac:dyDescent="0.25">
      <c r="A22" s="93"/>
      <c r="B22" s="112" t="str">
        <f>IF(BIODATA!A17="","", BIODATA!A17)</f>
        <v/>
      </c>
      <c r="C22" s="110" t="str">
        <f>IF(BIODATA!C17="","", BIODATA!C17)</f>
        <v/>
      </c>
      <c r="D22" s="111" t="str">
        <f>IF(BIODATA!E17="","", BIODATA!E17)</f>
        <v/>
      </c>
      <c r="E22" s="92"/>
      <c r="F22" s="26"/>
      <c r="G22" s="92"/>
      <c r="H22" s="26"/>
      <c r="I22" s="92"/>
      <c r="J22" s="26"/>
      <c r="K22" s="189" t="str">
        <f t="shared" si="0"/>
        <v xml:space="preserve">  </v>
      </c>
      <c r="L22" s="93"/>
      <c r="M22" s="93"/>
    </row>
    <row r="23" spans="1:13" x14ac:dyDescent="0.25">
      <c r="A23" s="93"/>
      <c r="B23" s="112" t="str">
        <f>IF(BIODATA!A18="","", BIODATA!A18)</f>
        <v/>
      </c>
      <c r="C23" s="110" t="str">
        <f>IF(BIODATA!C18="","", BIODATA!C18)</f>
        <v/>
      </c>
      <c r="D23" s="111" t="str">
        <f>IF(BIODATA!E18="","", BIODATA!E18)</f>
        <v/>
      </c>
      <c r="E23" s="92"/>
      <c r="F23" s="26"/>
      <c r="G23" s="92"/>
      <c r="H23" s="26"/>
      <c r="I23" s="92"/>
      <c r="J23" s="26"/>
      <c r="K23" s="189" t="str">
        <f t="shared" si="0"/>
        <v xml:space="preserve">  </v>
      </c>
      <c r="L23" s="93"/>
      <c r="M23" s="93"/>
    </row>
    <row r="24" spans="1:13" x14ac:dyDescent="0.25">
      <c r="A24" s="93"/>
      <c r="B24" s="112" t="str">
        <f>IF(BIODATA!A19="","", BIODATA!A19)</f>
        <v/>
      </c>
      <c r="C24" s="110" t="str">
        <f>IF(BIODATA!C19="","", BIODATA!C19)</f>
        <v/>
      </c>
      <c r="D24" s="111" t="str">
        <f>IF(BIODATA!E19="","", BIODATA!E19)</f>
        <v/>
      </c>
      <c r="E24" s="92"/>
      <c r="F24" s="26"/>
      <c r="G24" s="92"/>
      <c r="H24" s="26"/>
      <c r="I24" s="92"/>
      <c r="J24" s="26"/>
      <c r="K24" s="189" t="str">
        <f t="shared" si="0"/>
        <v xml:space="preserve">  </v>
      </c>
      <c r="L24" s="93"/>
      <c r="M24" s="93"/>
    </row>
    <row r="25" spans="1:13" x14ac:dyDescent="0.25">
      <c r="A25" s="93"/>
      <c r="B25" s="112" t="str">
        <f>IF(BIODATA!A20="","", BIODATA!A20)</f>
        <v/>
      </c>
      <c r="C25" s="110" t="str">
        <f>IF(BIODATA!C20="","", BIODATA!C20)</f>
        <v/>
      </c>
      <c r="D25" s="111" t="str">
        <f>IF(BIODATA!E20="","", BIODATA!E20)</f>
        <v/>
      </c>
      <c r="E25" s="92"/>
      <c r="F25" s="26"/>
      <c r="G25" s="92"/>
      <c r="H25" s="26"/>
      <c r="I25" s="92"/>
      <c r="J25" s="26"/>
      <c r="K25" s="189" t="str">
        <f t="shared" si="0"/>
        <v xml:space="preserve">  </v>
      </c>
      <c r="L25" s="93"/>
      <c r="M25" s="93"/>
    </row>
    <row r="26" spans="1:13" x14ac:dyDescent="0.25">
      <c r="A26" s="93"/>
      <c r="B26" s="112" t="str">
        <f>IF(BIODATA!A21="","", BIODATA!A21)</f>
        <v/>
      </c>
      <c r="C26" s="110" t="str">
        <f>IF(BIODATA!C21="","", BIODATA!C21)</f>
        <v/>
      </c>
      <c r="D26" s="111" t="str">
        <f>IF(BIODATA!E21="","", BIODATA!E21)</f>
        <v/>
      </c>
      <c r="E26" s="92"/>
      <c r="F26" s="26"/>
      <c r="G26" s="92"/>
      <c r="H26" s="26"/>
      <c r="I26" s="92"/>
      <c r="J26" s="26"/>
      <c r="K26" s="189" t="str">
        <f t="shared" si="0"/>
        <v xml:space="preserve">  </v>
      </c>
      <c r="L26" s="93"/>
      <c r="M26" s="93"/>
    </row>
    <row r="27" spans="1:13" x14ac:dyDescent="0.25">
      <c r="A27" s="93"/>
      <c r="B27" s="112" t="str">
        <f>IF(BIODATA!A22="","", BIODATA!A22)</f>
        <v/>
      </c>
      <c r="C27" s="110" t="str">
        <f>IF(BIODATA!C22="","", BIODATA!C22)</f>
        <v/>
      </c>
      <c r="D27" s="111" t="str">
        <f>IF(BIODATA!E22="","", BIODATA!E22)</f>
        <v/>
      </c>
      <c r="E27" s="92"/>
      <c r="F27" s="26"/>
      <c r="G27" s="92"/>
      <c r="H27" s="26"/>
      <c r="I27" s="92"/>
      <c r="J27" s="26"/>
      <c r="K27" s="189" t="str">
        <f t="shared" si="0"/>
        <v xml:space="preserve">  </v>
      </c>
      <c r="L27" s="93"/>
      <c r="M27" s="93"/>
    </row>
    <row r="28" spans="1:13" x14ac:dyDescent="0.25">
      <c r="A28" s="93"/>
      <c r="B28" s="112" t="str">
        <f>IF(BIODATA!A23="","", BIODATA!A23)</f>
        <v/>
      </c>
      <c r="C28" s="110" t="str">
        <f>IF(BIODATA!C23="","", BIODATA!C23)</f>
        <v/>
      </c>
      <c r="D28" s="111" t="str">
        <f>IF(BIODATA!E23="","", BIODATA!E23)</f>
        <v/>
      </c>
      <c r="E28" s="92"/>
      <c r="F28" s="26"/>
      <c r="G28" s="92"/>
      <c r="H28" s="26"/>
      <c r="I28" s="92"/>
      <c r="J28" s="26"/>
      <c r="K28" s="189" t="str">
        <f t="shared" si="0"/>
        <v xml:space="preserve">  </v>
      </c>
      <c r="L28" s="93"/>
      <c r="M28" s="93"/>
    </row>
    <row r="29" spans="1:13" x14ac:dyDescent="0.25">
      <c r="A29" s="93"/>
      <c r="B29" s="112" t="str">
        <f>IF(BIODATA!A24="","", BIODATA!A24)</f>
        <v/>
      </c>
      <c r="C29" s="110" t="str">
        <f>IF(BIODATA!C24="","", BIODATA!C24)</f>
        <v/>
      </c>
      <c r="D29" s="111" t="str">
        <f>IF(BIODATA!E24="","", BIODATA!E24)</f>
        <v/>
      </c>
      <c r="E29" s="92"/>
      <c r="F29" s="26"/>
      <c r="G29" s="92"/>
      <c r="H29" s="26"/>
      <c r="I29" s="92"/>
      <c r="J29" s="26"/>
      <c r="K29" s="189" t="str">
        <f t="shared" si="0"/>
        <v xml:space="preserve">  </v>
      </c>
      <c r="L29" s="93"/>
      <c r="M29" s="93"/>
    </row>
    <row r="30" spans="1:13" x14ac:dyDescent="0.25">
      <c r="A30" s="93"/>
      <c r="B30" s="112" t="str">
        <f>IF(BIODATA!A25="","", BIODATA!A25)</f>
        <v/>
      </c>
      <c r="C30" s="110" t="str">
        <f>IF(BIODATA!C25="","", BIODATA!C25)</f>
        <v/>
      </c>
      <c r="D30" s="111" t="str">
        <f>IF(BIODATA!E25="","", BIODATA!E25)</f>
        <v/>
      </c>
      <c r="E30" s="92"/>
      <c r="F30" s="26"/>
      <c r="G30" s="92"/>
      <c r="H30" s="26"/>
      <c r="I30" s="92"/>
      <c r="J30" s="26"/>
      <c r="K30" s="189" t="str">
        <f t="shared" si="0"/>
        <v xml:space="preserve">  </v>
      </c>
      <c r="L30" s="93"/>
      <c r="M30" s="93"/>
    </row>
    <row r="31" spans="1:13" x14ac:dyDescent="0.25">
      <c r="A31" s="93"/>
      <c r="B31" s="112" t="str">
        <f>IF(BIODATA!A26="","", BIODATA!A26)</f>
        <v/>
      </c>
      <c r="C31" s="110" t="str">
        <f>IF(BIODATA!C26="","", BIODATA!C26)</f>
        <v/>
      </c>
      <c r="D31" s="111" t="str">
        <f>IF(BIODATA!E26="","", BIODATA!E26)</f>
        <v/>
      </c>
      <c r="E31" s="92"/>
      <c r="F31" s="26"/>
      <c r="G31" s="92"/>
      <c r="H31" s="26"/>
      <c r="I31" s="92"/>
      <c r="J31" s="26"/>
      <c r="K31" s="189" t="str">
        <f t="shared" si="0"/>
        <v xml:space="preserve">  </v>
      </c>
      <c r="L31" s="93"/>
      <c r="M31" s="93"/>
    </row>
    <row r="32" spans="1:13" x14ac:dyDescent="0.25">
      <c r="A32" s="93"/>
      <c r="B32" s="112" t="str">
        <f>IF(BIODATA!A27="","", BIODATA!A27)</f>
        <v/>
      </c>
      <c r="C32" s="110" t="str">
        <f>IF(BIODATA!C27="","", BIODATA!C27)</f>
        <v/>
      </c>
      <c r="D32" s="111" t="str">
        <f>IF(BIODATA!E27="","", BIODATA!E27)</f>
        <v/>
      </c>
      <c r="E32" s="92"/>
      <c r="F32" s="26"/>
      <c r="G32" s="92"/>
      <c r="H32" s="26"/>
      <c r="I32" s="92"/>
      <c r="J32" s="26"/>
      <c r="K32" s="189" t="str">
        <f t="shared" si="0"/>
        <v xml:space="preserve">  </v>
      </c>
      <c r="L32" s="93"/>
      <c r="M32" s="93"/>
    </row>
    <row r="33" spans="1:13" x14ac:dyDescent="0.25">
      <c r="A33" s="93"/>
      <c r="B33" s="112" t="str">
        <f>IF(BIODATA!A28="","", BIODATA!A28)</f>
        <v/>
      </c>
      <c r="C33" s="110" t="str">
        <f>IF(BIODATA!C28="","", BIODATA!C28)</f>
        <v/>
      </c>
      <c r="D33" s="111" t="str">
        <f>IF(BIODATA!E28="","", BIODATA!E28)</f>
        <v/>
      </c>
      <c r="E33" s="92"/>
      <c r="F33" s="26"/>
      <c r="G33" s="92"/>
      <c r="H33" s="26"/>
      <c r="I33" s="92"/>
      <c r="J33" s="26"/>
      <c r="K33" s="189" t="str">
        <f t="shared" si="0"/>
        <v xml:space="preserve">  </v>
      </c>
      <c r="L33" s="93"/>
      <c r="M33" s="93"/>
    </row>
    <row r="34" spans="1:13" x14ac:dyDescent="0.25">
      <c r="A34" s="93"/>
      <c r="B34" s="112" t="str">
        <f>IF(BIODATA!A29="","", BIODATA!A29)</f>
        <v/>
      </c>
      <c r="C34" s="110" t="str">
        <f>IF(BIODATA!C29="","", BIODATA!C29)</f>
        <v/>
      </c>
      <c r="D34" s="111" t="str">
        <f>IF(BIODATA!E29="","", BIODATA!E29)</f>
        <v/>
      </c>
      <c r="E34" s="92"/>
      <c r="F34" s="26"/>
      <c r="G34" s="92"/>
      <c r="H34" s="26"/>
      <c r="I34" s="92"/>
      <c r="J34" s="26"/>
      <c r="K34" s="189" t="str">
        <f t="shared" si="0"/>
        <v xml:space="preserve">  </v>
      </c>
      <c r="L34" s="93"/>
      <c r="M34" s="93"/>
    </row>
    <row r="35" spans="1:13" x14ac:dyDescent="0.25">
      <c r="A35" s="93"/>
      <c r="B35" s="112" t="str">
        <f>IF(BIODATA!A30="","", BIODATA!A30)</f>
        <v/>
      </c>
      <c r="C35" s="110" t="str">
        <f>IF(BIODATA!C30="","", BIODATA!C30)</f>
        <v/>
      </c>
      <c r="D35" s="111" t="str">
        <f>IF(BIODATA!E30="","", BIODATA!E30)</f>
        <v/>
      </c>
      <c r="E35" s="92"/>
      <c r="F35" s="26"/>
      <c r="G35" s="92"/>
      <c r="H35" s="26"/>
      <c r="I35" s="92"/>
      <c r="J35" s="26"/>
      <c r="K35" s="189" t="str">
        <f t="shared" si="0"/>
        <v xml:space="preserve">  </v>
      </c>
      <c r="L35" s="93"/>
      <c r="M35" s="93"/>
    </row>
    <row r="36" spans="1:13" x14ac:dyDescent="0.25">
      <c r="A36" s="93"/>
      <c r="B36" s="112" t="str">
        <f>IF(BIODATA!A31="","", BIODATA!A31)</f>
        <v/>
      </c>
      <c r="C36" s="110" t="str">
        <f>IF(BIODATA!C31="","", BIODATA!C31)</f>
        <v/>
      </c>
      <c r="D36" s="111" t="str">
        <f>IF(BIODATA!E31="","", BIODATA!E31)</f>
        <v/>
      </c>
      <c r="E36" s="92"/>
      <c r="F36" s="26"/>
      <c r="G36" s="92"/>
      <c r="H36" s="26"/>
      <c r="I36" s="92"/>
      <c r="J36" s="26"/>
      <c r="K36" s="189" t="str">
        <f t="shared" si="0"/>
        <v xml:space="preserve">  </v>
      </c>
      <c r="L36" s="93"/>
      <c r="M36" s="93"/>
    </row>
    <row r="37" spans="1:13" x14ac:dyDescent="0.25">
      <c r="A37" s="93"/>
      <c r="B37" s="112" t="str">
        <f>IF(BIODATA!A32="","", BIODATA!A32)</f>
        <v/>
      </c>
      <c r="C37" s="110" t="str">
        <f>IF(BIODATA!C32="","", BIODATA!C32)</f>
        <v/>
      </c>
      <c r="D37" s="111" t="str">
        <f>IF(BIODATA!E32="","", BIODATA!E32)</f>
        <v/>
      </c>
      <c r="E37" s="92"/>
      <c r="F37" s="26"/>
      <c r="G37" s="92"/>
      <c r="H37" s="26"/>
      <c r="I37" s="92"/>
      <c r="J37" s="26"/>
      <c r="K37" s="189" t="str">
        <f t="shared" si="0"/>
        <v xml:space="preserve">  </v>
      </c>
      <c r="L37" s="93"/>
      <c r="M37" s="93"/>
    </row>
    <row r="38" spans="1:13" x14ac:dyDescent="0.25">
      <c r="A38" s="93"/>
      <c r="B38" s="112" t="str">
        <f>IF(BIODATA!A33="","", BIODATA!A33)</f>
        <v/>
      </c>
      <c r="C38" s="110" t="str">
        <f>IF(BIODATA!C33="","", BIODATA!C33)</f>
        <v/>
      </c>
      <c r="D38" s="111" t="str">
        <f>IF(BIODATA!E33="","", BIODATA!E33)</f>
        <v/>
      </c>
      <c r="E38" s="92"/>
      <c r="F38" s="26"/>
      <c r="G38" s="92"/>
      <c r="H38" s="26"/>
      <c r="I38" s="92"/>
      <c r="J38" s="26"/>
      <c r="K38" s="189" t="str">
        <f t="shared" si="0"/>
        <v xml:space="preserve">  </v>
      </c>
      <c r="L38" s="93"/>
      <c r="M38" s="93"/>
    </row>
    <row r="39" spans="1:13" x14ac:dyDescent="0.25">
      <c r="A39" s="93"/>
      <c r="B39" s="112" t="str">
        <f>IF(BIODATA!A34="","", BIODATA!A34)</f>
        <v/>
      </c>
      <c r="C39" s="110" t="str">
        <f>IF(BIODATA!C34="","", BIODATA!C34)</f>
        <v/>
      </c>
      <c r="D39" s="111" t="str">
        <f>IF(BIODATA!E34="","", BIODATA!E34)</f>
        <v/>
      </c>
      <c r="E39" s="92"/>
      <c r="F39" s="26"/>
      <c r="G39" s="92"/>
      <c r="H39" s="26"/>
      <c r="I39" s="92"/>
      <c r="J39" s="26"/>
      <c r="K39" s="189" t="str">
        <f t="shared" si="0"/>
        <v xml:space="preserve">  </v>
      </c>
      <c r="L39" s="93"/>
      <c r="M39" s="93"/>
    </row>
    <row r="40" spans="1:13" x14ac:dyDescent="0.25">
      <c r="A40" s="93"/>
      <c r="B40" s="112" t="str">
        <f>IF(BIODATA!A35="","", BIODATA!A35)</f>
        <v/>
      </c>
      <c r="C40" s="110" t="str">
        <f>IF(BIODATA!C35="","", BIODATA!C35)</f>
        <v/>
      </c>
      <c r="D40" s="111" t="str">
        <f>IF(BIODATA!E35="","", BIODATA!E35)</f>
        <v/>
      </c>
      <c r="E40" s="92"/>
      <c r="F40" s="26"/>
      <c r="G40" s="92"/>
      <c r="H40" s="26"/>
      <c r="I40" s="92"/>
      <c r="J40" s="26"/>
      <c r="K40" s="189" t="str">
        <f t="shared" si="0"/>
        <v xml:space="preserve">  </v>
      </c>
      <c r="L40" s="93"/>
      <c r="M40" s="93"/>
    </row>
    <row r="41" spans="1:13" x14ac:dyDescent="0.25">
      <c r="A41" s="93"/>
      <c r="B41" s="112" t="str">
        <f>IF(BIODATA!A36="","", BIODATA!A36)</f>
        <v/>
      </c>
      <c r="C41" s="110" t="str">
        <f>IF(BIODATA!C36="","", BIODATA!C36)</f>
        <v/>
      </c>
      <c r="D41" s="111" t="str">
        <f>IF(BIODATA!E36="","", BIODATA!E36)</f>
        <v/>
      </c>
      <c r="E41" s="92"/>
      <c r="F41" s="26"/>
      <c r="G41" s="92"/>
      <c r="H41" s="26"/>
      <c r="I41" s="92"/>
      <c r="J41" s="26"/>
      <c r="K41" s="189" t="str">
        <f t="shared" si="0"/>
        <v xml:space="preserve">  </v>
      </c>
      <c r="L41" s="93"/>
      <c r="M41" s="93"/>
    </row>
    <row r="42" spans="1:13" x14ac:dyDescent="0.25">
      <c r="A42" s="93"/>
      <c r="B42" s="112" t="str">
        <f>IF(BIODATA!A37="","", BIODATA!A37)</f>
        <v/>
      </c>
      <c r="C42" s="110" t="str">
        <f>IF(BIODATA!C37="","", BIODATA!C37)</f>
        <v/>
      </c>
      <c r="D42" s="111" t="str">
        <f>IF(BIODATA!E37="","", BIODATA!E37)</f>
        <v/>
      </c>
      <c r="E42" s="92"/>
      <c r="F42" s="26"/>
      <c r="G42" s="92"/>
      <c r="H42" s="26"/>
      <c r="I42" s="92"/>
      <c r="J42" s="26"/>
      <c r="K42" s="189" t="str">
        <f t="shared" si="0"/>
        <v xml:space="preserve">  </v>
      </c>
      <c r="L42" s="93"/>
      <c r="M42" s="93"/>
    </row>
    <row r="43" spans="1:13" x14ac:dyDescent="0.25">
      <c r="A43" s="93"/>
      <c r="B43" s="112" t="str">
        <f>IF(BIODATA!A38="","", BIODATA!A38)</f>
        <v/>
      </c>
      <c r="C43" s="110" t="str">
        <f>IF(BIODATA!C38="","", BIODATA!C38)</f>
        <v/>
      </c>
      <c r="D43" s="111" t="str">
        <f>IF(BIODATA!E38="","", BIODATA!E38)</f>
        <v/>
      </c>
      <c r="E43" s="92"/>
      <c r="F43" s="26"/>
      <c r="G43" s="92"/>
      <c r="H43" s="26"/>
      <c r="I43" s="92"/>
      <c r="J43" s="26"/>
      <c r="K43" s="189" t="str">
        <f t="shared" si="0"/>
        <v xml:space="preserve">  </v>
      </c>
      <c r="L43" s="93"/>
      <c r="M43" s="93"/>
    </row>
    <row r="44" spans="1:13" x14ac:dyDescent="0.25">
      <c r="A44" s="93"/>
      <c r="B44" s="112" t="str">
        <f>IF(BIODATA!A39="","", BIODATA!A39)</f>
        <v/>
      </c>
      <c r="C44" s="110" t="str">
        <f>IF(BIODATA!C39="","", BIODATA!C39)</f>
        <v/>
      </c>
      <c r="D44" s="111" t="str">
        <f>IF(BIODATA!E39="","", BIODATA!E39)</f>
        <v/>
      </c>
      <c r="E44" s="92"/>
      <c r="F44" s="26"/>
      <c r="G44" s="92"/>
      <c r="H44" s="26"/>
      <c r="I44" s="92"/>
      <c r="J44" s="26"/>
      <c r="K44" s="189" t="str">
        <f t="shared" si="0"/>
        <v xml:space="preserve">  </v>
      </c>
      <c r="L44" s="93"/>
      <c r="M44" s="93"/>
    </row>
    <row r="45" spans="1:13" x14ac:dyDescent="0.25">
      <c r="A45" s="93"/>
      <c r="B45" s="112" t="str">
        <f>IF(BIODATA!A40="","", BIODATA!A40)</f>
        <v/>
      </c>
      <c r="C45" s="110" t="str">
        <f>IF(BIODATA!C40="","", BIODATA!C40)</f>
        <v/>
      </c>
      <c r="D45" s="111" t="str">
        <f>IF(BIODATA!E40="","", BIODATA!E40)</f>
        <v/>
      </c>
      <c r="E45" s="92"/>
      <c r="F45" s="26"/>
      <c r="G45" s="92"/>
      <c r="H45" s="26"/>
      <c r="I45" s="92"/>
      <c r="J45" s="26"/>
      <c r="K45" s="189" t="str">
        <f t="shared" si="0"/>
        <v xml:space="preserve">  </v>
      </c>
      <c r="L45" s="93"/>
      <c r="M45" s="93"/>
    </row>
    <row r="46" spans="1:13" x14ac:dyDescent="0.25">
      <c r="A46" s="93"/>
      <c r="B46" s="112" t="str">
        <f>IF(BIODATA!A41="","", BIODATA!A41)</f>
        <v/>
      </c>
      <c r="C46" s="110" t="str">
        <f>IF(BIODATA!C41="","", BIODATA!C41)</f>
        <v/>
      </c>
      <c r="D46" s="111" t="str">
        <f>IF(BIODATA!E41="","", BIODATA!E41)</f>
        <v/>
      </c>
      <c r="E46" s="92"/>
      <c r="F46" s="26"/>
      <c r="G46" s="92"/>
      <c r="H46" s="26"/>
      <c r="I46" s="92"/>
      <c r="J46" s="26"/>
      <c r="K46" s="189" t="str">
        <f t="shared" si="0"/>
        <v xml:space="preserve">  </v>
      </c>
      <c r="L46" s="93"/>
      <c r="M46" s="93"/>
    </row>
    <row r="47" spans="1:13" x14ac:dyDescent="0.25">
      <c r="A47" s="93"/>
      <c r="B47" s="112" t="str">
        <f>IF(BIODATA!A42="","", BIODATA!A42)</f>
        <v/>
      </c>
      <c r="C47" s="110" t="str">
        <f>IF(BIODATA!C42="","", BIODATA!C42)</f>
        <v/>
      </c>
      <c r="D47" s="111" t="str">
        <f>IF(BIODATA!E42="","", BIODATA!E42)</f>
        <v/>
      </c>
      <c r="E47" s="92"/>
      <c r="F47" s="26"/>
      <c r="G47" s="92"/>
      <c r="H47" s="26"/>
      <c r="I47" s="92"/>
      <c r="J47" s="26"/>
      <c r="K47" s="189" t="str">
        <f t="shared" si="0"/>
        <v xml:space="preserve">  </v>
      </c>
      <c r="L47" s="93"/>
      <c r="M47" s="93"/>
    </row>
    <row r="48" spans="1:13" x14ac:dyDescent="0.25">
      <c r="A48" s="93"/>
      <c r="B48" s="112" t="str">
        <f>IF(BIODATA!A43="","", BIODATA!A43)</f>
        <v/>
      </c>
      <c r="C48" s="110" t="str">
        <f>IF(BIODATA!C43="","", BIODATA!C43)</f>
        <v/>
      </c>
      <c r="D48" s="111" t="str">
        <f>IF(BIODATA!E43="","", BIODATA!E43)</f>
        <v/>
      </c>
      <c r="E48" s="92"/>
      <c r="F48" s="26"/>
      <c r="G48" s="92"/>
      <c r="H48" s="26"/>
      <c r="I48" s="92"/>
      <c r="J48" s="26"/>
      <c r="K48" s="189" t="str">
        <f t="shared" si="0"/>
        <v xml:space="preserve">  </v>
      </c>
      <c r="L48" s="93"/>
      <c r="M48" s="93"/>
    </row>
    <row r="49" spans="1:13" x14ac:dyDescent="0.25">
      <c r="A49" s="93"/>
      <c r="B49" s="112" t="str">
        <f>IF(BIODATA!A44="","", BIODATA!A44)</f>
        <v/>
      </c>
      <c r="C49" s="110" t="str">
        <f>IF(BIODATA!C44="","", BIODATA!C44)</f>
        <v/>
      </c>
      <c r="D49" s="111" t="str">
        <f>IF(BIODATA!E44="","", BIODATA!E44)</f>
        <v/>
      </c>
      <c r="E49" s="92"/>
      <c r="F49" s="26"/>
      <c r="G49" s="92"/>
      <c r="H49" s="26"/>
      <c r="I49" s="92"/>
      <c r="J49" s="26"/>
      <c r="K49" s="189" t="str">
        <f t="shared" si="0"/>
        <v xml:space="preserve">  </v>
      </c>
      <c r="L49" s="93"/>
      <c r="M49" s="93"/>
    </row>
    <row r="50" spans="1:13" x14ac:dyDescent="0.25">
      <c r="A50" s="93"/>
      <c r="B50" s="112" t="str">
        <f>IF(BIODATA!A45="","", BIODATA!A45)</f>
        <v/>
      </c>
      <c r="C50" s="110" t="str">
        <f>IF(BIODATA!C45="","", BIODATA!C45)</f>
        <v/>
      </c>
      <c r="D50" s="111" t="str">
        <f>IF(BIODATA!E45="","", BIODATA!E45)</f>
        <v/>
      </c>
      <c r="E50" s="92"/>
      <c r="F50" s="26"/>
      <c r="G50" s="92"/>
      <c r="H50" s="26"/>
      <c r="I50" s="92"/>
      <c r="J50" s="26"/>
      <c r="K50" s="189" t="str">
        <f t="shared" si="0"/>
        <v xml:space="preserve">  </v>
      </c>
      <c r="L50" s="93"/>
      <c r="M50" s="93"/>
    </row>
    <row r="51" spans="1:13" x14ac:dyDescent="0.25">
      <c r="A51" s="93"/>
      <c r="B51" s="112" t="str">
        <f>IF(BIODATA!A46="","", BIODATA!A46)</f>
        <v/>
      </c>
      <c r="C51" s="110" t="str">
        <f>IF(BIODATA!C46="","", BIODATA!C46)</f>
        <v/>
      </c>
      <c r="D51" s="111" t="str">
        <f>IF(BIODATA!E46="","", BIODATA!E46)</f>
        <v/>
      </c>
      <c r="E51" s="92"/>
      <c r="F51" s="26"/>
      <c r="G51" s="92"/>
      <c r="H51" s="26"/>
      <c r="I51" s="92"/>
      <c r="J51" s="26"/>
      <c r="K51" s="189" t="str">
        <f t="shared" si="0"/>
        <v xml:space="preserve">  </v>
      </c>
      <c r="L51" s="93"/>
      <c r="M51" s="93"/>
    </row>
    <row r="52" spans="1:13" x14ac:dyDescent="0.25">
      <c r="A52" s="93"/>
      <c r="B52" s="112" t="str">
        <f>IF(BIODATA!A47="","", BIODATA!A47)</f>
        <v/>
      </c>
      <c r="C52" s="110" t="str">
        <f>IF(BIODATA!C47="","", BIODATA!C47)</f>
        <v/>
      </c>
      <c r="D52" s="111" t="str">
        <f>IF(BIODATA!E47="","", BIODATA!E47)</f>
        <v/>
      </c>
      <c r="E52" s="92"/>
      <c r="F52" s="26"/>
      <c r="G52" s="92"/>
      <c r="H52" s="26"/>
      <c r="I52" s="92"/>
      <c r="J52" s="26"/>
      <c r="K52" s="189" t="str">
        <f t="shared" si="0"/>
        <v xml:space="preserve">  </v>
      </c>
      <c r="L52" s="93"/>
      <c r="M52" s="93"/>
    </row>
    <row r="53" spans="1:13" s="97" customFormat="1" x14ac:dyDescent="0.25">
      <c r="A53" s="93"/>
      <c r="B53" s="112" t="str">
        <f>IF(BIODATA!A48="","", BIODATA!A48)</f>
        <v/>
      </c>
      <c r="C53" s="110" t="str">
        <f>IF(BIODATA!C48="","", BIODATA!C48)</f>
        <v/>
      </c>
      <c r="D53" s="111" t="str">
        <f>IF(BIODATA!E48="","", BIODATA!E48)</f>
        <v/>
      </c>
      <c r="E53" s="92"/>
      <c r="F53" s="26"/>
      <c r="G53" s="92"/>
      <c r="H53" s="26"/>
      <c r="I53" s="92"/>
      <c r="J53" s="26"/>
      <c r="K53" s="189" t="str">
        <f t="shared" si="0"/>
        <v xml:space="preserve">  </v>
      </c>
      <c r="L53" s="93"/>
      <c r="M53" s="93"/>
    </row>
    <row r="54" spans="1:13" s="97" customFormat="1" x14ac:dyDescent="0.25">
      <c r="A54" s="93"/>
      <c r="B54" s="112" t="str">
        <f>IF(BIODATA!A49="","", BIODATA!A49)</f>
        <v/>
      </c>
      <c r="C54" s="110" t="str">
        <f>IF(BIODATA!C49="","", BIODATA!C49)</f>
        <v/>
      </c>
      <c r="D54" s="111" t="str">
        <f>IF(BIODATA!E49="","", BIODATA!E49)</f>
        <v/>
      </c>
      <c r="E54" s="92"/>
      <c r="F54" s="26"/>
      <c r="G54" s="92"/>
      <c r="H54" s="26"/>
      <c r="I54" s="92"/>
      <c r="J54" s="26"/>
      <c r="K54" s="189" t="str">
        <f t="shared" si="0"/>
        <v xml:space="preserve">  </v>
      </c>
      <c r="L54" s="93"/>
      <c r="M54" s="93"/>
    </row>
    <row r="55" spans="1:13" x14ac:dyDescent="0.25">
      <c r="A55" s="93"/>
      <c r="B55" s="112" t="str">
        <f>IF(BIODATA!A50="","", BIODATA!A50)</f>
        <v/>
      </c>
      <c r="C55" s="110" t="str">
        <f>IF(BIODATA!C50="","", BIODATA!C50)</f>
        <v/>
      </c>
      <c r="D55" s="111" t="str">
        <f>IF(BIODATA!E50="","", BIODATA!E50)</f>
        <v/>
      </c>
      <c r="E55" s="92"/>
      <c r="F55" s="26"/>
      <c r="G55" s="92"/>
      <c r="H55" s="26"/>
      <c r="I55" s="92"/>
      <c r="J55" s="26"/>
      <c r="K55" s="189" t="str">
        <f t="shared" si="0"/>
        <v xml:space="preserve">  </v>
      </c>
      <c r="L55" s="93"/>
      <c r="M55" s="93"/>
    </row>
    <row r="56" spans="1:13" x14ac:dyDescent="0.25">
      <c r="A56" s="93"/>
      <c r="B56" s="112" t="str">
        <f>IF(BIODATA!A51="","", BIODATA!A51)</f>
        <v/>
      </c>
      <c r="C56" s="110" t="str">
        <f>IF(BIODATA!C51="","", BIODATA!C51)</f>
        <v/>
      </c>
      <c r="D56" s="111" t="str">
        <f>IF(BIODATA!E51="","", BIODATA!E51)</f>
        <v/>
      </c>
      <c r="E56" s="92"/>
      <c r="F56" s="26"/>
      <c r="G56" s="92"/>
      <c r="H56" s="26"/>
      <c r="I56" s="92"/>
      <c r="J56" s="26"/>
      <c r="K56" s="189" t="str">
        <f t="shared" si="0"/>
        <v xml:space="preserve">  </v>
      </c>
      <c r="L56" s="93"/>
      <c r="M56" s="93"/>
    </row>
    <row r="57" spans="1:13" x14ac:dyDescent="0.25">
      <c r="A57" s="93"/>
      <c r="B57" s="112" t="str">
        <f>IF(BIODATA!A52="","", BIODATA!A52)</f>
        <v/>
      </c>
      <c r="C57" s="110" t="str">
        <f>IF(BIODATA!C52="","", BIODATA!C52)</f>
        <v/>
      </c>
      <c r="D57" s="111" t="str">
        <f>IF(BIODATA!E52="","", BIODATA!E52)</f>
        <v/>
      </c>
      <c r="E57" s="92"/>
      <c r="F57" s="26"/>
      <c r="G57" s="92"/>
      <c r="H57" s="26"/>
      <c r="I57" s="92"/>
      <c r="J57" s="26"/>
      <c r="K57" s="189" t="str">
        <f t="shared" si="0"/>
        <v xml:space="preserve">  </v>
      </c>
      <c r="L57" s="93"/>
      <c r="M57" s="93"/>
    </row>
    <row r="58" spans="1:13" x14ac:dyDescent="0.25">
      <c r="A58" s="93"/>
      <c r="B58" s="112" t="str">
        <f>IF(BIODATA!A53="","", BIODATA!A53)</f>
        <v/>
      </c>
      <c r="C58" s="110" t="str">
        <f>IF(BIODATA!C53="","", BIODATA!C53)</f>
        <v/>
      </c>
      <c r="D58" s="111" t="str">
        <f>IF(BIODATA!E53="","", BIODATA!E53)</f>
        <v/>
      </c>
      <c r="E58" s="92"/>
      <c r="F58" s="26"/>
      <c r="G58" s="92"/>
      <c r="H58" s="26"/>
      <c r="I58" s="92"/>
      <c r="J58" s="26"/>
      <c r="K58" s="189" t="str">
        <f t="shared" si="0"/>
        <v xml:space="preserve">  </v>
      </c>
      <c r="L58" s="93"/>
      <c r="M58" s="93"/>
    </row>
    <row r="59" spans="1:13" x14ac:dyDescent="0.25">
      <c r="A59" s="93"/>
      <c r="B59" s="112" t="str">
        <f>IF(BIODATA!A54="","", BIODATA!A54)</f>
        <v/>
      </c>
      <c r="C59" s="110" t="str">
        <f>IF(BIODATA!C54="","", BIODATA!C54)</f>
        <v/>
      </c>
      <c r="D59" s="111" t="str">
        <f>IF(BIODATA!E54="","", BIODATA!E54)</f>
        <v/>
      </c>
      <c r="E59" s="92"/>
      <c r="F59" s="26"/>
      <c r="G59" s="92"/>
      <c r="H59" s="26"/>
      <c r="I59" s="92"/>
      <c r="J59" s="26"/>
      <c r="K59" s="189" t="str">
        <f t="shared" si="0"/>
        <v xml:space="preserve">  </v>
      </c>
      <c r="L59" s="93"/>
      <c r="M59" s="93"/>
    </row>
    <row r="60" spans="1:13" x14ac:dyDescent="0.25">
      <c r="A60" s="93"/>
      <c r="B60" s="112" t="str">
        <f>IF(BIODATA!A55="","", BIODATA!A55)</f>
        <v/>
      </c>
      <c r="C60" s="110" t="str">
        <f>IF(BIODATA!C55="","", BIODATA!C55)</f>
        <v/>
      </c>
      <c r="D60" s="111" t="str">
        <f>IF(BIODATA!E55="","", BIODATA!E55)</f>
        <v/>
      </c>
      <c r="E60" s="92"/>
      <c r="F60" s="26"/>
      <c r="G60" s="92"/>
      <c r="H60" s="26"/>
      <c r="I60" s="92"/>
      <c r="J60" s="26"/>
      <c r="K60" s="189" t="str">
        <f t="shared" si="0"/>
        <v xml:space="preserve">  </v>
      </c>
      <c r="L60" s="93"/>
      <c r="M60" s="93"/>
    </row>
    <row r="61" spans="1:13" x14ac:dyDescent="0.25">
      <c r="A61" s="93"/>
      <c r="B61" s="112" t="str">
        <f>IF(BIODATA!A56="","", BIODATA!A56)</f>
        <v/>
      </c>
      <c r="C61" s="110" t="str">
        <f>IF(BIODATA!C56="","", BIODATA!C56)</f>
        <v/>
      </c>
      <c r="D61" s="111" t="str">
        <f>IF(BIODATA!E56="","", BIODATA!E56)</f>
        <v/>
      </c>
      <c r="E61" s="92"/>
      <c r="F61" s="26"/>
      <c r="G61" s="92"/>
      <c r="H61" s="26"/>
      <c r="I61" s="92"/>
      <c r="J61" s="26"/>
      <c r="K61" s="189" t="str">
        <f t="shared" si="0"/>
        <v xml:space="preserve">  </v>
      </c>
      <c r="L61" s="93"/>
      <c r="M61" s="93"/>
    </row>
    <row r="62" spans="1:13" x14ac:dyDescent="0.25">
      <c r="A62" s="93"/>
      <c r="B62" s="112" t="str">
        <f>IF(BIODATA!A57="","", BIODATA!A57)</f>
        <v/>
      </c>
      <c r="C62" s="110" t="str">
        <f>IF(BIODATA!C57="","", BIODATA!C57)</f>
        <v/>
      </c>
      <c r="D62" s="111" t="str">
        <f>IF(BIODATA!E57="","", BIODATA!E57)</f>
        <v/>
      </c>
      <c r="E62" s="92"/>
      <c r="F62" s="26"/>
      <c r="G62" s="92"/>
      <c r="H62" s="26"/>
      <c r="I62" s="92"/>
      <c r="J62" s="26"/>
      <c r="K62" s="189" t="str">
        <f t="shared" si="0"/>
        <v xml:space="preserve">  </v>
      </c>
      <c r="L62" s="93"/>
      <c r="M62" s="93"/>
    </row>
    <row r="63" spans="1:13" x14ac:dyDescent="0.25">
      <c r="A63" s="93"/>
      <c r="B63" s="112" t="str">
        <f>IF(BIODATA!A58="","", BIODATA!A58)</f>
        <v/>
      </c>
      <c r="C63" s="110" t="str">
        <f>IF(BIODATA!C58="","", BIODATA!C58)</f>
        <v/>
      </c>
      <c r="D63" s="111" t="str">
        <f>IF(BIODATA!E58="","", BIODATA!E58)</f>
        <v/>
      </c>
      <c r="E63" s="92"/>
      <c r="F63" s="26"/>
      <c r="G63" s="92"/>
      <c r="H63" s="26"/>
      <c r="I63" s="92"/>
      <c r="J63" s="26"/>
      <c r="K63" s="189" t="str">
        <f t="shared" si="0"/>
        <v xml:space="preserve">  </v>
      </c>
      <c r="L63" s="93"/>
      <c r="M63" s="93"/>
    </row>
    <row r="64" spans="1:13" x14ac:dyDescent="0.25">
      <c r="A64" s="93"/>
      <c r="B64" s="112" t="str">
        <f>IF(BIODATA!A59="","", BIODATA!A59)</f>
        <v/>
      </c>
      <c r="C64" s="110" t="str">
        <f>IF(BIODATA!C59="","", BIODATA!C59)</f>
        <v/>
      </c>
      <c r="D64" s="111" t="str">
        <f>IF(BIODATA!E59="","", BIODATA!E59)</f>
        <v/>
      </c>
      <c r="E64" s="92"/>
      <c r="F64" s="26"/>
      <c r="G64" s="92"/>
      <c r="H64" s="26"/>
      <c r="I64" s="92"/>
      <c r="J64" s="26"/>
      <c r="K64" s="189" t="str">
        <f t="shared" si="0"/>
        <v xml:space="preserve">  </v>
      </c>
      <c r="L64" s="93"/>
      <c r="M64" s="93"/>
    </row>
    <row r="65" spans="1:13" x14ac:dyDescent="0.25">
      <c r="A65" s="93"/>
      <c r="B65" s="112" t="str">
        <f>IF(BIODATA!A60="","", BIODATA!A60)</f>
        <v/>
      </c>
      <c r="C65" s="110" t="str">
        <f>IF(BIODATA!C60="","", BIODATA!C60)</f>
        <v/>
      </c>
      <c r="D65" s="111" t="str">
        <f>IF(BIODATA!E60="","", BIODATA!E60)</f>
        <v/>
      </c>
      <c r="E65" s="92"/>
      <c r="F65" s="26"/>
      <c r="G65" s="92"/>
      <c r="H65" s="26"/>
      <c r="I65" s="92"/>
      <c r="J65" s="26"/>
      <c r="K65" s="189" t="str">
        <f t="shared" si="0"/>
        <v xml:space="preserve">  </v>
      </c>
      <c r="L65" s="93"/>
      <c r="M65" s="93"/>
    </row>
    <row r="66" spans="1:13" x14ac:dyDescent="0.25">
      <c r="A66" s="93"/>
      <c r="B66" s="112" t="str">
        <f>IF(BIODATA!A61="","", BIODATA!A61)</f>
        <v/>
      </c>
      <c r="C66" s="110" t="str">
        <f>IF(BIODATA!C61="","", BIODATA!C61)</f>
        <v/>
      </c>
      <c r="D66" s="111" t="str">
        <f>IF(BIODATA!E61="","", BIODATA!E61)</f>
        <v/>
      </c>
      <c r="E66" s="92"/>
      <c r="F66" s="26"/>
      <c r="G66" s="92"/>
      <c r="H66" s="26"/>
      <c r="I66" s="92"/>
      <c r="J66" s="26"/>
      <c r="K66" s="189" t="str">
        <f t="shared" si="0"/>
        <v xml:space="preserve">  </v>
      </c>
      <c r="L66" s="93"/>
      <c r="M66" s="93"/>
    </row>
    <row r="67" spans="1:13" x14ac:dyDescent="0.25">
      <c r="A67" s="93"/>
      <c r="B67" s="112" t="str">
        <f>IF(BIODATA!A62="","", BIODATA!A62)</f>
        <v/>
      </c>
      <c r="C67" s="110" t="str">
        <f>IF(BIODATA!C62="","", BIODATA!C62)</f>
        <v/>
      </c>
      <c r="D67" s="111" t="str">
        <f>IF(BIODATA!E62="","", BIODATA!E62)</f>
        <v/>
      </c>
      <c r="E67" s="92"/>
      <c r="F67" s="26"/>
      <c r="G67" s="92"/>
      <c r="H67" s="26"/>
      <c r="I67" s="92"/>
      <c r="J67" s="26"/>
      <c r="K67" s="189" t="str">
        <f t="shared" si="0"/>
        <v xml:space="preserve">  </v>
      </c>
      <c r="L67" s="93"/>
      <c r="M67" s="93"/>
    </row>
    <row r="68" spans="1:13" x14ac:dyDescent="0.25">
      <c r="A68" s="93"/>
      <c r="B68" s="112" t="str">
        <f>IF(BIODATA!A63="","", BIODATA!A63)</f>
        <v/>
      </c>
      <c r="C68" s="110" t="str">
        <f>IF(BIODATA!C63="","", BIODATA!C63)</f>
        <v/>
      </c>
      <c r="D68" s="111" t="str">
        <f>IF(BIODATA!E63="","", BIODATA!E63)</f>
        <v/>
      </c>
      <c r="E68" s="92"/>
      <c r="F68" s="26"/>
      <c r="G68" s="92"/>
      <c r="H68" s="26"/>
      <c r="I68" s="92"/>
      <c r="J68" s="26"/>
      <c r="K68" s="189" t="str">
        <f t="shared" si="0"/>
        <v xml:space="preserve">  </v>
      </c>
      <c r="L68" s="93"/>
      <c r="M68" s="93"/>
    </row>
    <row r="69" spans="1:13" x14ac:dyDescent="0.25">
      <c r="A69" s="93"/>
      <c r="B69" s="112" t="str">
        <f>IF(BIODATA!A64="","", BIODATA!A64)</f>
        <v/>
      </c>
      <c r="C69" s="110" t="str">
        <f>IF(BIODATA!C64="","", BIODATA!C64)</f>
        <v/>
      </c>
      <c r="D69" s="111" t="str">
        <f>IF(BIODATA!E64="","", BIODATA!E64)</f>
        <v/>
      </c>
      <c r="E69" s="92"/>
      <c r="F69" s="26"/>
      <c r="G69" s="92"/>
      <c r="H69" s="26"/>
      <c r="I69" s="92"/>
      <c r="J69" s="26"/>
      <c r="K69" s="189" t="str">
        <f t="shared" si="0"/>
        <v xml:space="preserve">  </v>
      </c>
      <c r="L69" s="93"/>
      <c r="M69" s="93"/>
    </row>
    <row r="70" spans="1:13" x14ac:dyDescent="0.25">
      <c r="A70" s="93"/>
      <c r="B70" s="112" t="str">
        <f>IF(BIODATA!A65="","", BIODATA!A65)</f>
        <v/>
      </c>
      <c r="C70" s="110" t="str">
        <f>IF(BIODATA!C65="","", BIODATA!C65)</f>
        <v/>
      </c>
      <c r="D70" s="111" t="str">
        <f>IF(BIODATA!E65="","", BIODATA!E65)</f>
        <v/>
      </c>
      <c r="E70" s="92"/>
      <c r="F70" s="26"/>
      <c r="G70" s="92"/>
      <c r="H70" s="26"/>
      <c r="I70" s="92"/>
      <c r="J70" s="26"/>
      <c r="K70" s="189" t="str">
        <f t="shared" si="0"/>
        <v xml:space="preserve">  </v>
      </c>
      <c r="L70" s="93"/>
      <c r="M70" s="93"/>
    </row>
    <row r="71" spans="1:13" x14ac:dyDescent="0.25">
      <c r="A71" s="93"/>
      <c r="B71" s="112" t="str">
        <f>IF(BIODATA!A66="","", BIODATA!A66)</f>
        <v/>
      </c>
      <c r="C71" s="110" t="str">
        <f>IF(BIODATA!C66="","", BIODATA!C66)</f>
        <v/>
      </c>
      <c r="D71" s="111" t="str">
        <f>IF(BIODATA!E66="","", BIODATA!E66)</f>
        <v/>
      </c>
      <c r="E71" s="92"/>
      <c r="F71" s="26"/>
      <c r="G71" s="92"/>
      <c r="H71" s="26"/>
      <c r="I71" s="92"/>
      <c r="J71" s="26"/>
      <c r="K71" s="189" t="str">
        <f t="shared" si="0"/>
        <v xml:space="preserve">  </v>
      </c>
      <c r="L71" s="93"/>
      <c r="M71" s="93"/>
    </row>
    <row r="72" spans="1:13" x14ac:dyDescent="0.25">
      <c r="A72" s="93"/>
      <c r="B72" s="112" t="str">
        <f>IF(BIODATA!A67="","", BIODATA!A67)</f>
        <v/>
      </c>
      <c r="C72" s="110" t="str">
        <f>IF(BIODATA!C67="","", BIODATA!C67)</f>
        <v/>
      </c>
      <c r="D72" s="111" t="str">
        <f>IF(BIODATA!E67="","", BIODATA!E67)</f>
        <v/>
      </c>
      <c r="E72" s="92"/>
      <c r="F72" s="26"/>
      <c r="G72" s="92"/>
      <c r="H72" s="26"/>
      <c r="I72" s="92"/>
      <c r="J72" s="26"/>
      <c r="K72" s="189" t="str">
        <f t="shared" si="0"/>
        <v xml:space="preserve">  </v>
      </c>
      <c r="L72" s="93"/>
      <c r="M72" s="93"/>
    </row>
    <row r="73" spans="1:13" x14ac:dyDescent="0.25">
      <c r="A73" s="93"/>
      <c r="B73" s="112" t="str">
        <f>IF(BIODATA!A68="","", BIODATA!A68)</f>
        <v/>
      </c>
      <c r="C73" s="110" t="str">
        <f>IF(BIODATA!C68="","", BIODATA!C68)</f>
        <v/>
      </c>
      <c r="D73" s="111" t="str">
        <f>IF(BIODATA!E68="","", BIODATA!E68)</f>
        <v/>
      </c>
      <c r="E73" s="92"/>
      <c r="F73" s="26"/>
      <c r="G73" s="92"/>
      <c r="H73" s="26"/>
      <c r="I73" s="92"/>
      <c r="J73" s="26"/>
      <c r="K73" s="189" t="str">
        <f t="shared" si="0"/>
        <v xml:space="preserve">  </v>
      </c>
      <c r="L73" s="93"/>
      <c r="M73" s="93"/>
    </row>
    <row r="74" spans="1:13" x14ac:dyDescent="0.25">
      <c r="A74" s="93"/>
      <c r="B74" s="112" t="str">
        <f>IF(BIODATA!A69="","", BIODATA!A69)</f>
        <v/>
      </c>
      <c r="C74" s="110" t="str">
        <f>IF(BIODATA!C69="","", BIODATA!C69)</f>
        <v/>
      </c>
      <c r="D74" s="111" t="str">
        <f>IF(BIODATA!E69="","", BIODATA!E69)</f>
        <v/>
      </c>
      <c r="E74" s="92"/>
      <c r="F74" s="26"/>
      <c r="G74" s="92"/>
      <c r="H74" s="26"/>
      <c r="I74" s="92"/>
      <c r="J74" s="26"/>
      <c r="K74" s="189" t="str">
        <f t="shared" si="0"/>
        <v xml:space="preserve">  </v>
      </c>
      <c r="L74" s="93"/>
      <c r="M74" s="93"/>
    </row>
    <row r="75" spans="1:13" x14ac:dyDescent="0.25">
      <c r="A75" s="93"/>
      <c r="B75" s="112" t="str">
        <f>IF(BIODATA!A70="","", BIODATA!A70)</f>
        <v/>
      </c>
      <c r="C75" s="110" t="str">
        <f>IF(BIODATA!C70="","", BIODATA!C70)</f>
        <v/>
      </c>
      <c r="D75" s="111" t="str">
        <f>IF(BIODATA!E70="","", BIODATA!E70)</f>
        <v/>
      </c>
      <c r="E75" s="92"/>
      <c r="F75" s="26"/>
      <c r="G75" s="92"/>
      <c r="H75" s="26"/>
      <c r="I75" s="92"/>
      <c r="J75" s="26"/>
      <c r="K75" s="189" t="str">
        <f t="shared" si="0"/>
        <v xml:space="preserve">  </v>
      </c>
      <c r="L75" s="93"/>
      <c r="M75" s="93"/>
    </row>
    <row r="76" spans="1:13" x14ac:dyDescent="0.25">
      <c r="A76" s="93"/>
      <c r="B76" s="112" t="str">
        <f>IF(BIODATA!A71="","", BIODATA!A71)</f>
        <v/>
      </c>
      <c r="C76" s="110" t="str">
        <f>IF(BIODATA!C71="","", BIODATA!C71)</f>
        <v/>
      </c>
      <c r="D76" s="111" t="str">
        <f>IF(BIODATA!E71="","", BIODATA!E71)</f>
        <v/>
      </c>
      <c r="E76" s="92"/>
      <c r="F76" s="26"/>
      <c r="G76" s="92"/>
      <c r="H76" s="26"/>
      <c r="I76" s="92"/>
      <c r="J76" s="26"/>
      <c r="K76" s="189" t="str">
        <f t="shared" ref="K76:K139" si="1">IFERROR(AVERAGE(E76:J76),"  ")</f>
        <v xml:space="preserve">  </v>
      </c>
      <c r="L76" s="93"/>
      <c r="M76" s="93"/>
    </row>
    <row r="77" spans="1:13" x14ac:dyDescent="0.25">
      <c r="A77" s="93"/>
      <c r="B77" s="112" t="str">
        <f>IF(BIODATA!A72="","", BIODATA!A72)</f>
        <v/>
      </c>
      <c r="C77" s="110" t="str">
        <f>IF(BIODATA!C72="","", BIODATA!C72)</f>
        <v/>
      </c>
      <c r="D77" s="111" t="str">
        <f>IF(BIODATA!E72="","", BIODATA!E72)</f>
        <v/>
      </c>
      <c r="E77" s="92"/>
      <c r="F77" s="26"/>
      <c r="G77" s="92"/>
      <c r="H77" s="26"/>
      <c r="I77" s="92"/>
      <c r="J77" s="26"/>
      <c r="K77" s="189" t="str">
        <f t="shared" si="1"/>
        <v xml:space="preserve">  </v>
      </c>
      <c r="L77" s="93"/>
      <c r="M77" s="93"/>
    </row>
    <row r="78" spans="1:13" x14ac:dyDescent="0.25">
      <c r="A78" s="93"/>
      <c r="B78" s="112" t="str">
        <f>IF(BIODATA!A73="","", BIODATA!A73)</f>
        <v/>
      </c>
      <c r="C78" s="110" t="str">
        <f>IF(BIODATA!C73="","", BIODATA!C73)</f>
        <v/>
      </c>
      <c r="D78" s="111" t="str">
        <f>IF(BIODATA!E73="","", BIODATA!E73)</f>
        <v/>
      </c>
      <c r="E78" s="92"/>
      <c r="F78" s="26"/>
      <c r="G78" s="92"/>
      <c r="H78" s="26"/>
      <c r="I78" s="92"/>
      <c r="J78" s="26"/>
      <c r="K78" s="189" t="str">
        <f t="shared" si="1"/>
        <v xml:space="preserve">  </v>
      </c>
      <c r="L78" s="93"/>
      <c r="M78" s="93"/>
    </row>
    <row r="79" spans="1:13" x14ac:dyDescent="0.25">
      <c r="A79" s="93"/>
      <c r="B79" s="112" t="str">
        <f>IF(BIODATA!A74="","", BIODATA!A74)</f>
        <v/>
      </c>
      <c r="C79" s="110" t="str">
        <f>IF(BIODATA!C74="","", BIODATA!C74)</f>
        <v/>
      </c>
      <c r="D79" s="111" t="str">
        <f>IF(BIODATA!E74="","", BIODATA!E74)</f>
        <v/>
      </c>
      <c r="E79" s="92"/>
      <c r="F79" s="26"/>
      <c r="G79" s="92"/>
      <c r="H79" s="26"/>
      <c r="I79" s="92"/>
      <c r="J79" s="26"/>
      <c r="K79" s="189" t="str">
        <f t="shared" si="1"/>
        <v xml:space="preserve">  </v>
      </c>
      <c r="L79" s="93"/>
      <c r="M79" s="93"/>
    </row>
    <row r="80" spans="1:13" x14ac:dyDescent="0.25">
      <c r="A80" s="93"/>
      <c r="B80" s="112" t="str">
        <f>IF(BIODATA!A75="","", BIODATA!A75)</f>
        <v/>
      </c>
      <c r="C80" s="110" t="str">
        <f>IF(BIODATA!C75="","", BIODATA!C75)</f>
        <v/>
      </c>
      <c r="D80" s="111" t="str">
        <f>IF(BIODATA!E75="","", BIODATA!E75)</f>
        <v/>
      </c>
      <c r="E80" s="92"/>
      <c r="F80" s="26"/>
      <c r="G80" s="92"/>
      <c r="H80" s="26"/>
      <c r="I80" s="92"/>
      <c r="J80" s="26"/>
      <c r="K80" s="189" t="str">
        <f t="shared" si="1"/>
        <v xml:space="preserve">  </v>
      </c>
      <c r="L80" s="93"/>
      <c r="M80" s="93"/>
    </row>
    <row r="81" spans="1:13" x14ac:dyDescent="0.25">
      <c r="A81" s="93"/>
      <c r="B81" s="112" t="str">
        <f>IF(BIODATA!A76="","", BIODATA!A76)</f>
        <v/>
      </c>
      <c r="C81" s="110" t="str">
        <f>IF(BIODATA!C76="","", BIODATA!C76)</f>
        <v/>
      </c>
      <c r="D81" s="111" t="str">
        <f>IF(BIODATA!E76="","", BIODATA!E76)</f>
        <v/>
      </c>
      <c r="E81" s="92"/>
      <c r="F81" s="26"/>
      <c r="G81" s="92"/>
      <c r="H81" s="26"/>
      <c r="I81" s="92"/>
      <c r="J81" s="26"/>
      <c r="K81" s="189" t="str">
        <f t="shared" si="1"/>
        <v xml:space="preserve">  </v>
      </c>
      <c r="L81" s="93"/>
      <c r="M81" s="93"/>
    </row>
    <row r="82" spans="1:13" x14ac:dyDescent="0.25">
      <c r="A82" s="93"/>
      <c r="B82" s="112" t="str">
        <f>IF(BIODATA!A77="","", BIODATA!A77)</f>
        <v/>
      </c>
      <c r="C82" s="110" t="str">
        <f>IF(BIODATA!C77="","", BIODATA!C77)</f>
        <v/>
      </c>
      <c r="D82" s="111" t="str">
        <f>IF(BIODATA!E77="","", BIODATA!E77)</f>
        <v/>
      </c>
      <c r="E82" s="92"/>
      <c r="F82" s="26"/>
      <c r="G82" s="92"/>
      <c r="H82" s="26"/>
      <c r="I82" s="92"/>
      <c r="J82" s="26"/>
      <c r="K82" s="189" t="str">
        <f t="shared" si="1"/>
        <v xml:space="preserve">  </v>
      </c>
      <c r="L82" s="93"/>
      <c r="M82" s="93"/>
    </row>
    <row r="83" spans="1:13" x14ac:dyDescent="0.25">
      <c r="A83" s="93"/>
      <c r="B83" s="112" t="str">
        <f>IF(BIODATA!A78="","", BIODATA!A78)</f>
        <v/>
      </c>
      <c r="C83" s="110" t="str">
        <f>IF(BIODATA!C78="","", BIODATA!C78)</f>
        <v/>
      </c>
      <c r="D83" s="111" t="str">
        <f>IF(BIODATA!E78="","", BIODATA!E78)</f>
        <v/>
      </c>
      <c r="E83" s="92"/>
      <c r="F83" s="26"/>
      <c r="G83" s="92"/>
      <c r="H83" s="26"/>
      <c r="I83" s="92"/>
      <c r="J83" s="26"/>
      <c r="K83" s="189" t="str">
        <f t="shared" si="1"/>
        <v xml:space="preserve">  </v>
      </c>
      <c r="L83" s="93"/>
      <c r="M83" s="93"/>
    </row>
    <row r="84" spans="1:13" x14ac:dyDescent="0.25">
      <c r="A84" s="93"/>
      <c r="B84" s="112" t="str">
        <f>IF(BIODATA!A79="","", BIODATA!A79)</f>
        <v/>
      </c>
      <c r="C84" s="110" t="str">
        <f>IF(BIODATA!C79="","", BIODATA!C79)</f>
        <v/>
      </c>
      <c r="D84" s="111" t="str">
        <f>IF(BIODATA!E79="","", BIODATA!E79)</f>
        <v/>
      </c>
      <c r="E84" s="92"/>
      <c r="F84" s="26"/>
      <c r="G84" s="92"/>
      <c r="H84" s="26"/>
      <c r="I84" s="92"/>
      <c r="J84" s="26"/>
      <c r="K84" s="189" t="str">
        <f t="shared" si="1"/>
        <v xml:space="preserve">  </v>
      </c>
      <c r="L84" s="93"/>
      <c r="M84" s="93"/>
    </row>
    <row r="85" spans="1:13" x14ac:dyDescent="0.25">
      <c r="A85" s="93"/>
      <c r="B85" s="112" t="str">
        <f>IF(BIODATA!A80="","", BIODATA!A80)</f>
        <v/>
      </c>
      <c r="C85" s="110" t="str">
        <f>IF(BIODATA!C80="","", BIODATA!C80)</f>
        <v/>
      </c>
      <c r="D85" s="111" t="str">
        <f>IF(BIODATA!E80="","", BIODATA!E80)</f>
        <v/>
      </c>
      <c r="E85" s="92"/>
      <c r="F85" s="26"/>
      <c r="G85" s="92"/>
      <c r="H85" s="26"/>
      <c r="I85" s="92"/>
      <c r="J85" s="26"/>
      <c r="K85" s="189" t="str">
        <f t="shared" si="1"/>
        <v xml:space="preserve">  </v>
      </c>
      <c r="L85" s="93"/>
      <c r="M85" s="93"/>
    </row>
    <row r="86" spans="1:13" x14ac:dyDescent="0.25">
      <c r="A86" s="93"/>
      <c r="B86" s="112" t="str">
        <f>IF(BIODATA!A81="","", BIODATA!A81)</f>
        <v/>
      </c>
      <c r="C86" s="110" t="str">
        <f>IF(BIODATA!C81="","", BIODATA!C81)</f>
        <v/>
      </c>
      <c r="D86" s="111" t="str">
        <f>IF(BIODATA!E81="","", BIODATA!E81)</f>
        <v/>
      </c>
      <c r="E86" s="92"/>
      <c r="F86" s="26"/>
      <c r="G86" s="92"/>
      <c r="H86" s="26"/>
      <c r="I86" s="92"/>
      <c r="J86" s="26"/>
      <c r="K86" s="189" t="str">
        <f t="shared" si="1"/>
        <v xml:space="preserve">  </v>
      </c>
      <c r="L86" s="93"/>
      <c r="M86" s="93"/>
    </row>
    <row r="87" spans="1:13" x14ac:dyDescent="0.25">
      <c r="A87" s="93"/>
      <c r="B87" s="112" t="str">
        <f>IF(BIODATA!A82="","", BIODATA!A82)</f>
        <v/>
      </c>
      <c r="C87" s="110" t="str">
        <f>IF(BIODATA!C82="","", BIODATA!C82)</f>
        <v/>
      </c>
      <c r="D87" s="111" t="str">
        <f>IF(BIODATA!E82="","", BIODATA!E82)</f>
        <v/>
      </c>
      <c r="E87" s="92"/>
      <c r="F87" s="26"/>
      <c r="G87" s="92"/>
      <c r="H87" s="26"/>
      <c r="I87" s="92"/>
      <c r="J87" s="26"/>
      <c r="K87" s="189" t="str">
        <f t="shared" si="1"/>
        <v xml:space="preserve">  </v>
      </c>
      <c r="L87" s="93"/>
      <c r="M87" s="93"/>
    </row>
    <row r="88" spans="1:13" x14ac:dyDescent="0.25">
      <c r="A88" s="93"/>
      <c r="B88" s="112" t="str">
        <f>IF(BIODATA!A83="","", BIODATA!A83)</f>
        <v/>
      </c>
      <c r="C88" s="110" t="str">
        <f>IF(BIODATA!C83="","", BIODATA!C83)</f>
        <v/>
      </c>
      <c r="D88" s="111" t="str">
        <f>IF(BIODATA!E83="","", BIODATA!E83)</f>
        <v/>
      </c>
      <c r="E88" s="92"/>
      <c r="F88" s="26"/>
      <c r="G88" s="92"/>
      <c r="H88" s="26"/>
      <c r="I88" s="92"/>
      <c r="J88" s="26"/>
      <c r="K88" s="189" t="str">
        <f t="shared" si="1"/>
        <v xml:space="preserve">  </v>
      </c>
      <c r="L88" s="93"/>
      <c r="M88" s="93"/>
    </row>
    <row r="89" spans="1:13" x14ac:dyDescent="0.25">
      <c r="A89" s="93"/>
      <c r="B89" s="112" t="str">
        <f>IF(BIODATA!A84="","", BIODATA!A84)</f>
        <v/>
      </c>
      <c r="C89" s="110" t="str">
        <f>IF(BIODATA!C84="","", BIODATA!C84)</f>
        <v/>
      </c>
      <c r="D89" s="111" t="str">
        <f>IF(BIODATA!E84="","", BIODATA!E84)</f>
        <v/>
      </c>
      <c r="E89" s="92"/>
      <c r="F89" s="26"/>
      <c r="G89" s="92"/>
      <c r="H89" s="26"/>
      <c r="I89" s="92"/>
      <c r="J89" s="26"/>
      <c r="K89" s="189" t="str">
        <f t="shared" si="1"/>
        <v xml:space="preserve">  </v>
      </c>
      <c r="L89" s="93"/>
      <c r="M89" s="93"/>
    </row>
    <row r="90" spans="1:13" x14ac:dyDescent="0.25">
      <c r="A90" s="93"/>
      <c r="B90" s="112" t="str">
        <f>IF(BIODATA!A85="","", BIODATA!A85)</f>
        <v/>
      </c>
      <c r="C90" s="110" t="str">
        <f>IF(BIODATA!C85="","", BIODATA!C85)</f>
        <v/>
      </c>
      <c r="D90" s="111" t="str">
        <f>IF(BIODATA!E85="","", BIODATA!E85)</f>
        <v/>
      </c>
      <c r="E90" s="92"/>
      <c r="F90" s="26"/>
      <c r="G90" s="92"/>
      <c r="H90" s="26"/>
      <c r="I90" s="92"/>
      <c r="J90" s="26"/>
      <c r="K90" s="189" t="str">
        <f t="shared" si="1"/>
        <v xml:space="preserve">  </v>
      </c>
      <c r="L90" s="93"/>
      <c r="M90" s="93"/>
    </row>
    <row r="91" spans="1:13" x14ac:dyDescent="0.25">
      <c r="A91" s="93"/>
      <c r="B91" s="112" t="str">
        <f>IF(BIODATA!A86="","", BIODATA!A86)</f>
        <v/>
      </c>
      <c r="C91" s="110" t="str">
        <f>IF(BIODATA!C86="","", BIODATA!C86)</f>
        <v/>
      </c>
      <c r="D91" s="111" t="str">
        <f>IF(BIODATA!E86="","", BIODATA!E86)</f>
        <v/>
      </c>
      <c r="E91" s="92"/>
      <c r="F91" s="26"/>
      <c r="G91" s="92"/>
      <c r="H91" s="26"/>
      <c r="I91" s="92"/>
      <c r="J91" s="26"/>
      <c r="K91" s="189" t="str">
        <f t="shared" si="1"/>
        <v xml:space="preserve">  </v>
      </c>
      <c r="L91" s="93"/>
      <c r="M91" s="93"/>
    </row>
    <row r="92" spans="1:13" x14ac:dyDescent="0.25">
      <c r="A92" s="93"/>
      <c r="B92" s="112" t="str">
        <f>IF(BIODATA!A87="","", BIODATA!A87)</f>
        <v/>
      </c>
      <c r="C92" s="110" t="str">
        <f>IF(BIODATA!C87="","", BIODATA!C87)</f>
        <v/>
      </c>
      <c r="D92" s="111" t="str">
        <f>IF(BIODATA!E87="","", BIODATA!E87)</f>
        <v/>
      </c>
      <c r="E92" s="92"/>
      <c r="F92" s="26"/>
      <c r="G92" s="92"/>
      <c r="H92" s="26"/>
      <c r="I92" s="92"/>
      <c r="J92" s="26"/>
      <c r="K92" s="189" t="str">
        <f t="shared" si="1"/>
        <v xml:space="preserve">  </v>
      </c>
      <c r="L92" s="93"/>
      <c r="M92" s="93"/>
    </row>
    <row r="93" spans="1:13" x14ac:dyDescent="0.25">
      <c r="A93" s="93"/>
      <c r="B93" s="112" t="str">
        <f>IF(BIODATA!A88="","", BIODATA!A88)</f>
        <v/>
      </c>
      <c r="C93" s="110" t="str">
        <f>IF(BIODATA!C88="","", BIODATA!C88)</f>
        <v/>
      </c>
      <c r="D93" s="111" t="str">
        <f>IF(BIODATA!E88="","", BIODATA!E88)</f>
        <v/>
      </c>
      <c r="E93" s="92"/>
      <c r="F93" s="26"/>
      <c r="G93" s="92"/>
      <c r="H93" s="26"/>
      <c r="I93" s="92"/>
      <c r="J93" s="26"/>
      <c r="K93" s="189" t="str">
        <f t="shared" si="1"/>
        <v xml:space="preserve">  </v>
      </c>
      <c r="L93" s="93"/>
      <c r="M93" s="93"/>
    </row>
    <row r="94" spans="1:13" x14ac:dyDescent="0.25">
      <c r="A94" s="93"/>
      <c r="B94" s="112" t="str">
        <f>IF(BIODATA!A89="","", BIODATA!A89)</f>
        <v/>
      </c>
      <c r="C94" s="110" t="str">
        <f>IF(BIODATA!C89="","", BIODATA!C89)</f>
        <v/>
      </c>
      <c r="D94" s="111" t="str">
        <f>IF(BIODATA!E89="","", BIODATA!E89)</f>
        <v/>
      </c>
      <c r="E94" s="92"/>
      <c r="F94" s="26"/>
      <c r="G94" s="92"/>
      <c r="H94" s="26"/>
      <c r="I94" s="92"/>
      <c r="J94" s="26"/>
      <c r="K94" s="189" t="str">
        <f t="shared" si="1"/>
        <v xml:space="preserve">  </v>
      </c>
      <c r="L94" s="93"/>
      <c r="M94" s="93"/>
    </row>
    <row r="95" spans="1:13" x14ac:dyDescent="0.25">
      <c r="A95" s="93"/>
      <c r="B95" s="112" t="str">
        <f>IF(BIODATA!A90="","", BIODATA!A90)</f>
        <v/>
      </c>
      <c r="C95" s="110" t="str">
        <f>IF(BIODATA!C90="","", BIODATA!C90)</f>
        <v/>
      </c>
      <c r="D95" s="111" t="str">
        <f>IF(BIODATA!E90="","", BIODATA!E90)</f>
        <v/>
      </c>
      <c r="E95" s="92"/>
      <c r="F95" s="26"/>
      <c r="G95" s="92"/>
      <c r="H95" s="26"/>
      <c r="I95" s="92"/>
      <c r="J95" s="26"/>
      <c r="K95" s="189" t="str">
        <f t="shared" si="1"/>
        <v xml:space="preserve">  </v>
      </c>
      <c r="L95" s="93"/>
      <c r="M95" s="93"/>
    </row>
    <row r="96" spans="1:13" x14ac:dyDescent="0.25">
      <c r="A96" s="93"/>
      <c r="B96" s="112" t="str">
        <f>IF(BIODATA!A91="","", BIODATA!A91)</f>
        <v/>
      </c>
      <c r="C96" s="110" t="str">
        <f>IF(BIODATA!C91="","", BIODATA!C91)</f>
        <v/>
      </c>
      <c r="D96" s="111" t="str">
        <f>IF(BIODATA!E91="","", BIODATA!E91)</f>
        <v/>
      </c>
      <c r="E96" s="92"/>
      <c r="F96" s="26"/>
      <c r="G96" s="92"/>
      <c r="H96" s="26"/>
      <c r="I96" s="92"/>
      <c r="J96" s="26"/>
      <c r="K96" s="189" t="str">
        <f t="shared" si="1"/>
        <v xml:space="preserve">  </v>
      </c>
      <c r="L96" s="93"/>
      <c r="M96" s="93"/>
    </row>
    <row r="97" spans="1:13" x14ac:dyDescent="0.25">
      <c r="A97" s="93"/>
      <c r="B97" s="112" t="str">
        <f>IF(BIODATA!A92="","", BIODATA!A92)</f>
        <v/>
      </c>
      <c r="C97" s="110" t="str">
        <f>IF(BIODATA!C92="","", BIODATA!C92)</f>
        <v/>
      </c>
      <c r="D97" s="111" t="str">
        <f>IF(BIODATA!E92="","", BIODATA!E92)</f>
        <v/>
      </c>
      <c r="E97" s="92"/>
      <c r="F97" s="26"/>
      <c r="G97" s="92"/>
      <c r="H97" s="26"/>
      <c r="I97" s="92"/>
      <c r="J97" s="26"/>
      <c r="K97" s="189" t="str">
        <f t="shared" si="1"/>
        <v xml:space="preserve">  </v>
      </c>
      <c r="L97" s="93"/>
      <c r="M97" s="93"/>
    </row>
    <row r="98" spans="1:13" x14ac:dyDescent="0.25">
      <c r="A98" s="93"/>
      <c r="B98" s="112" t="str">
        <f>IF(BIODATA!A93="","", BIODATA!A93)</f>
        <v/>
      </c>
      <c r="C98" s="110" t="str">
        <f>IF(BIODATA!C93="","", BIODATA!C93)</f>
        <v/>
      </c>
      <c r="D98" s="111" t="str">
        <f>IF(BIODATA!E93="","", BIODATA!E93)</f>
        <v/>
      </c>
      <c r="E98" s="92"/>
      <c r="F98" s="26"/>
      <c r="G98" s="92"/>
      <c r="H98" s="26"/>
      <c r="I98" s="92"/>
      <c r="J98" s="26"/>
      <c r="K98" s="189" t="str">
        <f t="shared" si="1"/>
        <v xml:space="preserve">  </v>
      </c>
      <c r="L98" s="93"/>
      <c r="M98" s="93"/>
    </row>
    <row r="99" spans="1:13" x14ac:dyDescent="0.25">
      <c r="A99" s="93"/>
      <c r="B99" s="112" t="str">
        <f>IF(BIODATA!A94="","", BIODATA!A94)</f>
        <v/>
      </c>
      <c r="C99" s="110" t="str">
        <f>IF(BIODATA!C94="","", BIODATA!C94)</f>
        <v/>
      </c>
      <c r="D99" s="111" t="str">
        <f>IF(BIODATA!E94="","", BIODATA!E94)</f>
        <v/>
      </c>
      <c r="E99" s="92"/>
      <c r="F99" s="26"/>
      <c r="G99" s="92"/>
      <c r="H99" s="26"/>
      <c r="I99" s="92"/>
      <c r="J99" s="26"/>
      <c r="K99" s="189" t="str">
        <f t="shared" si="1"/>
        <v xml:space="preserve">  </v>
      </c>
      <c r="L99" s="93"/>
      <c r="M99" s="93"/>
    </row>
    <row r="100" spans="1:13" x14ac:dyDescent="0.25">
      <c r="A100" s="93"/>
      <c r="B100" s="112" t="str">
        <f>IF(BIODATA!A95="","", BIODATA!A95)</f>
        <v/>
      </c>
      <c r="C100" s="110" t="str">
        <f>IF(BIODATA!C95="","", BIODATA!C95)</f>
        <v/>
      </c>
      <c r="D100" s="111" t="str">
        <f>IF(BIODATA!E95="","", BIODATA!E95)</f>
        <v/>
      </c>
      <c r="E100" s="92"/>
      <c r="F100" s="26"/>
      <c r="G100" s="92"/>
      <c r="H100" s="26"/>
      <c r="I100" s="92"/>
      <c r="J100" s="26"/>
      <c r="K100" s="189" t="str">
        <f t="shared" si="1"/>
        <v xml:space="preserve">  </v>
      </c>
      <c r="L100" s="93"/>
      <c r="M100" s="93"/>
    </row>
    <row r="101" spans="1:13" x14ac:dyDescent="0.25">
      <c r="A101" s="93"/>
      <c r="B101" s="112" t="str">
        <f>IF(BIODATA!A96="","", BIODATA!A96)</f>
        <v/>
      </c>
      <c r="C101" s="110" t="str">
        <f>IF(BIODATA!C96="","", BIODATA!C96)</f>
        <v/>
      </c>
      <c r="D101" s="111" t="str">
        <f>IF(BIODATA!E96="","", BIODATA!E96)</f>
        <v/>
      </c>
      <c r="E101" s="92"/>
      <c r="F101" s="26"/>
      <c r="G101" s="92"/>
      <c r="H101" s="26"/>
      <c r="I101" s="92"/>
      <c r="J101" s="26"/>
      <c r="K101" s="189" t="str">
        <f t="shared" si="1"/>
        <v xml:space="preserve">  </v>
      </c>
      <c r="L101" s="93"/>
      <c r="M101" s="93"/>
    </row>
    <row r="102" spans="1:13" x14ac:dyDescent="0.25">
      <c r="A102" s="93"/>
      <c r="B102" s="112" t="str">
        <f>IF(BIODATA!A97="","", BIODATA!A97)</f>
        <v/>
      </c>
      <c r="C102" s="110" t="str">
        <f>IF(BIODATA!C97="","", BIODATA!C97)</f>
        <v/>
      </c>
      <c r="D102" s="111" t="str">
        <f>IF(BIODATA!E97="","", BIODATA!E97)</f>
        <v/>
      </c>
      <c r="E102" s="92"/>
      <c r="F102" s="26"/>
      <c r="G102" s="92"/>
      <c r="H102" s="26"/>
      <c r="I102" s="92"/>
      <c r="J102" s="26"/>
      <c r="K102" s="189" t="str">
        <f t="shared" si="1"/>
        <v xml:space="preserve">  </v>
      </c>
      <c r="L102" s="93"/>
      <c r="M102" s="93"/>
    </row>
    <row r="103" spans="1:13" x14ac:dyDescent="0.25">
      <c r="A103" s="93"/>
      <c r="B103" s="112" t="str">
        <f>IF(BIODATA!A98="","", BIODATA!A98)</f>
        <v/>
      </c>
      <c r="C103" s="110" t="str">
        <f>IF(BIODATA!C98="","", BIODATA!C98)</f>
        <v/>
      </c>
      <c r="D103" s="111" t="str">
        <f>IF(BIODATA!E98="","", BIODATA!E98)</f>
        <v/>
      </c>
      <c r="E103" s="92"/>
      <c r="F103" s="26"/>
      <c r="G103" s="92"/>
      <c r="H103" s="26"/>
      <c r="I103" s="92"/>
      <c r="J103" s="26"/>
      <c r="K103" s="189" t="str">
        <f t="shared" si="1"/>
        <v xml:space="preserve">  </v>
      </c>
      <c r="L103" s="93"/>
      <c r="M103" s="93"/>
    </row>
    <row r="104" spans="1:13" x14ac:dyDescent="0.25">
      <c r="A104" s="93"/>
      <c r="B104" s="112" t="str">
        <f>IF(BIODATA!A99="","", BIODATA!A99)</f>
        <v/>
      </c>
      <c r="C104" s="110" t="str">
        <f>IF(BIODATA!C99="","", BIODATA!C99)</f>
        <v/>
      </c>
      <c r="D104" s="111" t="str">
        <f>IF(BIODATA!E99="","", BIODATA!E99)</f>
        <v/>
      </c>
      <c r="E104" s="92"/>
      <c r="F104" s="26"/>
      <c r="G104" s="92"/>
      <c r="H104" s="26"/>
      <c r="I104" s="92"/>
      <c r="J104" s="26"/>
      <c r="K104" s="189" t="str">
        <f t="shared" si="1"/>
        <v xml:space="preserve">  </v>
      </c>
      <c r="L104" s="93"/>
      <c r="M104" s="93"/>
    </row>
    <row r="105" spans="1:13" x14ac:dyDescent="0.25">
      <c r="A105" s="93"/>
      <c r="B105" s="112" t="str">
        <f>IF(BIODATA!A100="","", BIODATA!A100)</f>
        <v/>
      </c>
      <c r="C105" s="110" t="str">
        <f>IF(BIODATA!C100="","", BIODATA!C100)</f>
        <v/>
      </c>
      <c r="D105" s="111" t="str">
        <f>IF(BIODATA!E100="","", BIODATA!E100)</f>
        <v/>
      </c>
      <c r="E105" s="92"/>
      <c r="F105" s="26"/>
      <c r="G105" s="92"/>
      <c r="H105" s="26"/>
      <c r="I105" s="92"/>
      <c r="J105" s="26"/>
      <c r="K105" s="189" t="str">
        <f t="shared" si="1"/>
        <v xml:space="preserve">  </v>
      </c>
      <c r="L105" s="93"/>
      <c r="M105" s="93"/>
    </row>
    <row r="106" spans="1:13" x14ac:dyDescent="0.25">
      <c r="A106" s="93"/>
      <c r="B106" s="112" t="str">
        <f>IF(BIODATA!A101="","", BIODATA!A101)</f>
        <v/>
      </c>
      <c r="C106" s="110" t="str">
        <f>IF(BIODATA!C101="","", BIODATA!C101)</f>
        <v/>
      </c>
      <c r="D106" s="111" t="str">
        <f>IF(BIODATA!E101="","", BIODATA!E101)</f>
        <v/>
      </c>
      <c r="E106" s="92"/>
      <c r="F106" s="26"/>
      <c r="G106" s="92"/>
      <c r="H106" s="26"/>
      <c r="I106" s="92"/>
      <c r="J106" s="26"/>
      <c r="K106" s="189" t="str">
        <f t="shared" si="1"/>
        <v xml:space="preserve">  </v>
      </c>
      <c r="L106" s="93"/>
      <c r="M106" s="93"/>
    </row>
    <row r="107" spans="1:13" x14ac:dyDescent="0.25">
      <c r="A107" s="93"/>
      <c r="B107" s="112" t="str">
        <f>IF(BIODATA!A102="","", BIODATA!A102)</f>
        <v/>
      </c>
      <c r="C107" s="110" t="str">
        <f>IF(BIODATA!C102="","", BIODATA!C102)</f>
        <v/>
      </c>
      <c r="D107" s="111" t="str">
        <f>IF(BIODATA!E102="","", BIODATA!E102)</f>
        <v/>
      </c>
      <c r="E107" s="92"/>
      <c r="F107" s="26"/>
      <c r="G107" s="92"/>
      <c r="H107" s="26"/>
      <c r="I107" s="92"/>
      <c r="J107" s="26"/>
      <c r="K107" s="189" t="str">
        <f t="shared" si="1"/>
        <v xml:space="preserve">  </v>
      </c>
      <c r="L107" s="93"/>
      <c r="M107" s="93"/>
    </row>
    <row r="108" spans="1:13" x14ac:dyDescent="0.25">
      <c r="A108" s="93"/>
      <c r="B108" s="112" t="str">
        <f>IF(BIODATA!A103="","", BIODATA!A103)</f>
        <v/>
      </c>
      <c r="C108" s="110" t="str">
        <f>IF(BIODATA!C103="","", BIODATA!C103)</f>
        <v/>
      </c>
      <c r="D108" s="111" t="str">
        <f>IF(BIODATA!E103="","", BIODATA!E103)</f>
        <v/>
      </c>
      <c r="E108" s="92"/>
      <c r="F108" s="26"/>
      <c r="G108" s="92"/>
      <c r="H108" s="26"/>
      <c r="I108" s="92"/>
      <c r="J108" s="26"/>
      <c r="K108" s="189" t="str">
        <f t="shared" si="1"/>
        <v xml:space="preserve">  </v>
      </c>
      <c r="L108" s="93"/>
      <c r="M108" s="93"/>
    </row>
    <row r="109" spans="1:13" x14ac:dyDescent="0.25">
      <c r="A109" s="93"/>
      <c r="B109" s="112" t="str">
        <f>IF(BIODATA!A104="","", BIODATA!A104)</f>
        <v/>
      </c>
      <c r="C109" s="110" t="str">
        <f>IF(BIODATA!C104="","", BIODATA!C104)</f>
        <v/>
      </c>
      <c r="D109" s="111" t="str">
        <f>IF(BIODATA!E104="","", BIODATA!E104)</f>
        <v/>
      </c>
      <c r="E109" s="92"/>
      <c r="F109" s="26"/>
      <c r="G109" s="92"/>
      <c r="H109" s="26"/>
      <c r="I109" s="92"/>
      <c r="J109" s="26"/>
      <c r="K109" s="189" t="str">
        <f t="shared" si="1"/>
        <v xml:space="preserve">  </v>
      </c>
      <c r="L109" s="93"/>
      <c r="M109" s="93"/>
    </row>
    <row r="110" spans="1:13" x14ac:dyDescent="0.25">
      <c r="A110" s="93"/>
      <c r="B110" s="112" t="str">
        <f>IF(BIODATA!A105="","", BIODATA!A105)</f>
        <v/>
      </c>
      <c r="C110" s="110" t="str">
        <f>IF(BIODATA!C105="","", BIODATA!C105)</f>
        <v/>
      </c>
      <c r="D110" s="111" t="str">
        <f>IF(BIODATA!E105="","", BIODATA!E105)</f>
        <v/>
      </c>
      <c r="E110" s="92"/>
      <c r="F110" s="26"/>
      <c r="G110" s="92"/>
      <c r="H110" s="26"/>
      <c r="I110" s="92"/>
      <c r="J110" s="26"/>
      <c r="K110" s="189" t="str">
        <f t="shared" si="1"/>
        <v xml:space="preserve">  </v>
      </c>
      <c r="L110" s="93"/>
      <c r="M110" s="93"/>
    </row>
    <row r="111" spans="1:13" x14ac:dyDescent="0.25">
      <c r="A111" s="93"/>
      <c r="B111" s="112" t="str">
        <f>IF(BIODATA!A106="","", BIODATA!A106)</f>
        <v/>
      </c>
      <c r="C111" s="110" t="str">
        <f>IF(BIODATA!C106="","", BIODATA!C106)</f>
        <v/>
      </c>
      <c r="D111" s="111" t="str">
        <f>IF(BIODATA!E106="","", BIODATA!E106)</f>
        <v/>
      </c>
      <c r="E111" s="92"/>
      <c r="F111" s="26"/>
      <c r="G111" s="92"/>
      <c r="H111" s="26"/>
      <c r="I111" s="92"/>
      <c r="J111" s="26"/>
      <c r="K111" s="189" t="str">
        <f t="shared" si="1"/>
        <v xml:space="preserve">  </v>
      </c>
      <c r="L111" s="93"/>
      <c r="M111" s="93"/>
    </row>
    <row r="112" spans="1:13" x14ac:dyDescent="0.25">
      <c r="A112" s="93"/>
      <c r="B112" s="112" t="str">
        <f>IF(BIODATA!A107="","", BIODATA!A107)</f>
        <v/>
      </c>
      <c r="C112" s="110" t="str">
        <f>IF(BIODATA!C107="","", BIODATA!C107)</f>
        <v/>
      </c>
      <c r="D112" s="111" t="str">
        <f>IF(BIODATA!E107="","", BIODATA!E107)</f>
        <v/>
      </c>
      <c r="E112" s="92"/>
      <c r="F112" s="26"/>
      <c r="G112" s="92"/>
      <c r="H112" s="26"/>
      <c r="I112" s="92"/>
      <c r="J112" s="26"/>
      <c r="K112" s="189" t="str">
        <f t="shared" si="1"/>
        <v xml:space="preserve">  </v>
      </c>
      <c r="L112" s="93"/>
      <c r="M112" s="93"/>
    </row>
    <row r="113" spans="1:13" x14ac:dyDescent="0.25">
      <c r="A113" s="93"/>
      <c r="B113" s="112" t="str">
        <f>IF(BIODATA!A108="","", BIODATA!A108)</f>
        <v/>
      </c>
      <c r="C113" s="110" t="str">
        <f>IF(BIODATA!C108="","", BIODATA!C108)</f>
        <v/>
      </c>
      <c r="D113" s="111" t="str">
        <f>IF(BIODATA!E108="","", BIODATA!E108)</f>
        <v/>
      </c>
      <c r="E113" s="92"/>
      <c r="F113" s="26"/>
      <c r="G113" s="92"/>
      <c r="H113" s="26"/>
      <c r="I113" s="92"/>
      <c r="J113" s="26"/>
      <c r="K113" s="189" t="str">
        <f t="shared" si="1"/>
        <v xml:space="preserve">  </v>
      </c>
      <c r="L113" s="93"/>
      <c r="M113" s="93"/>
    </row>
    <row r="114" spans="1:13" x14ac:dyDescent="0.25">
      <c r="A114" s="93"/>
      <c r="B114" s="112" t="str">
        <f>IF(BIODATA!A109="","", BIODATA!A109)</f>
        <v/>
      </c>
      <c r="C114" s="110" t="str">
        <f>IF(BIODATA!C109="","", BIODATA!C109)</f>
        <v/>
      </c>
      <c r="D114" s="111" t="str">
        <f>IF(BIODATA!E109="","", BIODATA!E109)</f>
        <v/>
      </c>
      <c r="E114" s="92"/>
      <c r="F114" s="26"/>
      <c r="G114" s="92"/>
      <c r="H114" s="26"/>
      <c r="I114" s="92"/>
      <c r="J114" s="26"/>
      <c r="K114" s="189" t="str">
        <f t="shared" si="1"/>
        <v xml:space="preserve">  </v>
      </c>
      <c r="L114" s="93"/>
      <c r="M114" s="93"/>
    </row>
    <row r="115" spans="1:13" x14ac:dyDescent="0.25">
      <c r="A115" s="93"/>
      <c r="B115" s="112" t="str">
        <f>IF(BIODATA!A110="","", BIODATA!A110)</f>
        <v/>
      </c>
      <c r="C115" s="110" t="str">
        <f>IF(BIODATA!C110="","", BIODATA!C110)</f>
        <v/>
      </c>
      <c r="D115" s="111" t="str">
        <f>IF(BIODATA!E110="","", BIODATA!E110)</f>
        <v/>
      </c>
      <c r="E115" s="92"/>
      <c r="F115" s="26"/>
      <c r="G115" s="92"/>
      <c r="H115" s="26"/>
      <c r="I115" s="92"/>
      <c r="J115" s="26"/>
      <c r="K115" s="189" t="str">
        <f t="shared" si="1"/>
        <v xml:space="preserve">  </v>
      </c>
      <c r="L115" s="93"/>
      <c r="M115" s="93"/>
    </row>
    <row r="116" spans="1:13" x14ac:dyDescent="0.25">
      <c r="A116" s="93"/>
      <c r="B116" s="112" t="str">
        <f>IF(BIODATA!A111="","", BIODATA!A111)</f>
        <v/>
      </c>
      <c r="C116" s="110" t="str">
        <f>IF(BIODATA!C111="","", BIODATA!C111)</f>
        <v/>
      </c>
      <c r="D116" s="111" t="str">
        <f>IF(BIODATA!E111="","", BIODATA!E111)</f>
        <v/>
      </c>
      <c r="E116" s="92"/>
      <c r="F116" s="26"/>
      <c r="G116" s="92"/>
      <c r="H116" s="26"/>
      <c r="I116" s="92"/>
      <c r="J116" s="26"/>
      <c r="K116" s="189" t="str">
        <f t="shared" si="1"/>
        <v xml:space="preserve">  </v>
      </c>
      <c r="L116" s="93"/>
      <c r="M116" s="93"/>
    </row>
    <row r="117" spans="1:13" x14ac:dyDescent="0.25">
      <c r="A117" s="93"/>
      <c r="B117" s="112" t="str">
        <f>IF(BIODATA!A112="","", BIODATA!A112)</f>
        <v/>
      </c>
      <c r="C117" s="110" t="str">
        <f>IF(BIODATA!C112="","", BIODATA!C112)</f>
        <v/>
      </c>
      <c r="D117" s="111" t="str">
        <f>IF(BIODATA!E112="","", BIODATA!E112)</f>
        <v/>
      </c>
      <c r="E117" s="92"/>
      <c r="F117" s="26"/>
      <c r="G117" s="92"/>
      <c r="H117" s="26"/>
      <c r="I117" s="92"/>
      <c r="J117" s="26"/>
      <c r="K117" s="189" t="str">
        <f t="shared" si="1"/>
        <v xml:space="preserve">  </v>
      </c>
      <c r="L117" s="93"/>
      <c r="M117" s="93"/>
    </row>
    <row r="118" spans="1:13" x14ac:dyDescent="0.25">
      <c r="A118" s="93"/>
      <c r="B118" s="112" t="str">
        <f>IF(BIODATA!A113="","", BIODATA!A113)</f>
        <v/>
      </c>
      <c r="C118" s="110" t="str">
        <f>IF(BIODATA!C113="","", BIODATA!C113)</f>
        <v/>
      </c>
      <c r="D118" s="111" t="str">
        <f>IF(BIODATA!E113="","", BIODATA!E113)</f>
        <v/>
      </c>
      <c r="E118" s="92"/>
      <c r="F118" s="26"/>
      <c r="G118" s="92"/>
      <c r="H118" s="26"/>
      <c r="I118" s="92"/>
      <c r="J118" s="26"/>
      <c r="K118" s="189" t="str">
        <f t="shared" si="1"/>
        <v xml:space="preserve">  </v>
      </c>
      <c r="L118" s="93"/>
      <c r="M118" s="93"/>
    </row>
    <row r="119" spans="1:13" x14ac:dyDescent="0.25">
      <c r="A119" s="93"/>
      <c r="B119" s="112" t="str">
        <f>IF(BIODATA!A114="","", BIODATA!A114)</f>
        <v/>
      </c>
      <c r="C119" s="110" t="str">
        <f>IF(BIODATA!C114="","", BIODATA!C114)</f>
        <v/>
      </c>
      <c r="D119" s="111" t="str">
        <f>IF(BIODATA!E114="","", BIODATA!E114)</f>
        <v/>
      </c>
      <c r="E119" s="92"/>
      <c r="F119" s="26"/>
      <c r="G119" s="92"/>
      <c r="H119" s="26"/>
      <c r="I119" s="92"/>
      <c r="J119" s="26"/>
      <c r="K119" s="189" t="str">
        <f t="shared" si="1"/>
        <v xml:space="preserve">  </v>
      </c>
      <c r="L119" s="93"/>
      <c r="M119" s="93"/>
    </row>
    <row r="120" spans="1:13" x14ac:dyDescent="0.25">
      <c r="A120" s="93"/>
      <c r="B120" s="112" t="str">
        <f>IF(BIODATA!A115="","", BIODATA!A115)</f>
        <v/>
      </c>
      <c r="C120" s="110" t="str">
        <f>IF(BIODATA!C115="","", BIODATA!C115)</f>
        <v/>
      </c>
      <c r="D120" s="111" t="str">
        <f>IF(BIODATA!E115="","", BIODATA!E115)</f>
        <v/>
      </c>
      <c r="E120" s="92"/>
      <c r="F120" s="26"/>
      <c r="G120" s="92"/>
      <c r="H120" s="26"/>
      <c r="I120" s="92"/>
      <c r="J120" s="26"/>
      <c r="K120" s="189" t="str">
        <f t="shared" si="1"/>
        <v xml:space="preserve">  </v>
      </c>
      <c r="L120" s="93"/>
      <c r="M120" s="93"/>
    </row>
    <row r="121" spans="1:13" x14ac:dyDescent="0.25">
      <c r="A121" s="93"/>
      <c r="B121" s="112" t="str">
        <f>IF(BIODATA!A116="","", BIODATA!A116)</f>
        <v/>
      </c>
      <c r="C121" s="110" t="str">
        <f>IF(BIODATA!C116="","", BIODATA!C116)</f>
        <v/>
      </c>
      <c r="D121" s="111" t="str">
        <f>IF(BIODATA!E116="","", BIODATA!E116)</f>
        <v/>
      </c>
      <c r="E121" s="92"/>
      <c r="F121" s="26"/>
      <c r="G121" s="92"/>
      <c r="H121" s="26"/>
      <c r="I121" s="92"/>
      <c r="J121" s="26"/>
      <c r="K121" s="189" t="str">
        <f t="shared" si="1"/>
        <v xml:space="preserve">  </v>
      </c>
      <c r="L121" s="93"/>
      <c r="M121" s="93"/>
    </row>
    <row r="122" spans="1:13" x14ac:dyDescent="0.25">
      <c r="A122" s="93"/>
      <c r="B122" s="112" t="str">
        <f>IF(BIODATA!A117="","", BIODATA!A117)</f>
        <v/>
      </c>
      <c r="C122" s="110" t="str">
        <f>IF(BIODATA!C117="","", BIODATA!C117)</f>
        <v/>
      </c>
      <c r="D122" s="111" t="str">
        <f>IF(BIODATA!E117="","", BIODATA!E117)</f>
        <v/>
      </c>
      <c r="E122" s="92"/>
      <c r="F122" s="26"/>
      <c r="G122" s="92"/>
      <c r="H122" s="26"/>
      <c r="I122" s="92"/>
      <c r="J122" s="26"/>
      <c r="K122" s="189" t="str">
        <f t="shared" si="1"/>
        <v xml:space="preserve">  </v>
      </c>
      <c r="L122" s="93"/>
      <c r="M122" s="93"/>
    </row>
    <row r="123" spans="1:13" x14ac:dyDescent="0.25">
      <c r="A123" s="93"/>
      <c r="B123" s="112" t="str">
        <f>IF(BIODATA!A118="","", BIODATA!A118)</f>
        <v/>
      </c>
      <c r="C123" s="110" t="str">
        <f>IF(BIODATA!C118="","", BIODATA!C118)</f>
        <v/>
      </c>
      <c r="D123" s="111" t="str">
        <f>IF(BIODATA!E118="","", BIODATA!E118)</f>
        <v/>
      </c>
      <c r="E123" s="92"/>
      <c r="F123" s="26"/>
      <c r="G123" s="92"/>
      <c r="H123" s="26"/>
      <c r="I123" s="92"/>
      <c r="J123" s="26"/>
      <c r="K123" s="189" t="str">
        <f t="shared" si="1"/>
        <v xml:space="preserve">  </v>
      </c>
      <c r="L123" s="93"/>
      <c r="M123" s="93"/>
    </row>
    <row r="124" spans="1:13" x14ac:dyDescent="0.25">
      <c r="A124" s="93"/>
      <c r="B124" s="112" t="str">
        <f>IF(BIODATA!A119="","", BIODATA!A119)</f>
        <v/>
      </c>
      <c r="C124" s="110" t="str">
        <f>IF(BIODATA!C119="","", BIODATA!C119)</f>
        <v/>
      </c>
      <c r="D124" s="111" t="str">
        <f>IF(BIODATA!E119="","", BIODATA!E119)</f>
        <v/>
      </c>
      <c r="E124" s="92"/>
      <c r="F124" s="26"/>
      <c r="G124" s="92"/>
      <c r="H124" s="26"/>
      <c r="I124" s="92"/>
      <c r="J124" s="26"/>
      <c r="K124" s="189" t="str">
        <f t="shared" si="1"/>
        <v xml:space="preserve">  </v>
      </c>
      <c r="L124" s="93"/>
      <c r="M124" s="93"/>
    </row>
    <row r="125" spans="1:13" x14ac:dyDescent="0.25">
      <c r="A125" s="93"/>
      <c r="B125" s="112" t="str">
        <f>IF(BIODATA!A120="","", BIODATA!A120)</f>
        <v/>
      </c>
      <c r="C125" s="110" t="str">
        <f>IF(BIODATA!C120="","", BIODATA!C120)</f>
        <v/>
      </c>
      <c r="D125" s="111" t="str">
        <f>IF(BIODATA!E120="","", BIODATA!E120)</f>
        <v/>
      </c>
      <c r="E125" s="92"/>
      <c r="F125" s="26"/>
      <c r="G125" s="92"/>
      <c r="H125" s="26"/>
      <c r="I125" s="92"/>
      <c r="J125" s="26"/>
      <c r="K125" s="189" t="str">
        <f t="shared" si="1"/>
        <v xml:space="preserve">  </v>
      </c>
      <c r="L125" s="93"/>
      <c r="M125" s="93"/>
    </row>
    <row r="126" spans="1:13" x14ac:dyDescent="0.25">
      <c r="A126" s="93"/>
      <c r="B126" s="112" t="str">
        <f>IF(BIODATA!A121="","", BIODATA!A121)</f>
        <v/>
      </c>
      <c r="C126" s="110" t="str">
        <f>IF(BIODATA!C121="","", BIODATA!C121)</f>
        <v/>
      </c>
      <c r="D126" s="111" t="str">
        <f>IF(BIODATA!E121="","", BIODATA!E121)</f>
        <v/>
      </c>
      <c r="E126" s="92"/>
      <c r="F126" s="26"/>
      <c r="G126" s="92"/>
      <c r="H126" s="26"/>
      <c r="I126" s="92"/>
      <c r="J126" s="26"/>
      <c r="K126" s="189" t="str">
        <f t="shared" si="1"/>
        <v xml:space="preserve">  </v>
      </c>
      <c r="L126" s="93"/>
      <c r="M126" s="93"/>
    </row>
    <row r="127" spans="1:13" x14ac:dyDescent="0.25">
      <c r="A127" s="93"/>
      <c r="B127" s="112" t="str">
        <f>IF(BIODATA!A122="","", BIODATA!A122)</f>
        <v/>
      </c>
      <c r="C127" s="110" t="str">
        <f>IF(BIODATA!C122="","", BIODATA!C122)</f>
        <v/>
      </c>
      <c r="D127" s="111" t="str">
        <f>IF(BIODATA!E122="","", BIODATA!E122)</f>
        <v/>
      </c>
      <c r="E127" s="92"/>
      <c r="F127" s="26"/>
      <c r="G127" s="92"/>
      <c r="H127" s="26"/>
      <c r="I127" s="92"/>
      <c r="J127" s="26"/>
      <c r="K127" s="189" t="str">
        <f t="shared" si="1"/>
        <v xml:space="preserve">  </v>
      </c>
      <c r="L127" s="93"/>
      <c r="M127" s="93"/>
    </row>
    <row r="128" spans="1:13" x14ac:dyDescent="0.25">
      <c r="A128" s="93"/>
      <c r="B128" s="112" t="str">
        <f>IF(BIODATA!A123="","", BIODATA!A123)</f>
        <v/>
      </c>
      <c r="C128" s="110" t="str">
        <f>IF(BIODATA!C123="","", BIODATA!C123)</f>
        <v/>
      </c>
      <c r="D128" s="111" t="str">
        <f>IF(BIODATA!E123="","", BIODATA!E123)</f>
        <v/>
      </c>
      <c r="E128" s="92"/>
      <c r="F128" s="26"/>
      <c r="G128" s="92"/>
      <c r="H128" s="26"/>
      <c r="I128" s="92"/>
      <c r="J128" s="26"/>
      <c r="K128" s="189" t="str">
        <f t="shared" si="1"/>
        <v xml:space="preserve">  </v>
      </c>
      <c r="L128" s="93"/>
      <c r="M128" s="93"/>
    </row>
    <row r="129" spans="1:13" x14ac:dyDescent="0.25">
      <c r="A129" s="93"/>
      <c r="B129" s="112" t="str">
        <f>IF(BIODATA!A124="","", BIODATA!A124)</f>
        <v/>
      </c>
      <c r="C129" s="110" t="str">
        <f>IF(BIODATA!C124="","", BIODATA!C124)</f>
        <v/>
      </c>
      <c r="D129" s="111" t="str">
        <f>IF(BIODATA!E124="","", BIODATA!E124)</f>
        <v/>
      </c>
      <c r="E129" s="92"/>
      <c r="F129" s="26"/>
      <c r="G129" s="92"/>
      <c r="H129" s="26"/>
      <c r="I129" s="92"/>
      <c r="J129" s="26"/>
      <c r="K129" s="189" t="str">
        <f t="shared" si="1"/>
        <v xml:space="preserve">  </v>
      </c>
      <c r="L129" s="93"/>
      <c r="M129" s="93"/>
    </row>
    <row r="130" spans="1:13" x14ac:dyDescent="0.25">
      <c r="A130" s="93"/>
      <c r="B130" s="112" t="str">
        <f>IF(BIODATA!A125="","", BIODATA!A125)</f>
        <v/>
      </c>
      <c r="C130" s="110" t="str">
        <f>IF(BIODATA!C125="","", BIODATA!C125)</f>
        <v/>
      </c>
      <c r="D130" s="111" t="str">
        <f>IF(BIODATA!E125="","", BIODATA!E125)</f>
        <v/>
      </c>
      <c r="E130" s="92"/>
      <c r="F130" s="26"/>
      <c r="G130" s="92"/>
      <c r="H130" s="26"/>
      <c r="I130" s="92"/>
      <c r="J130" s="26"/>
      <c r="K130" s="189" t="str">
        <f t="shared" si="1"/>
        <v xml:space="preserve">  </v>
      </c>
      <c r="L130" s="93"/>
      <c r="M130" s="93"/>
    </row>
    <row r="131" spans="1:13" x14ac:dyDescent="0.25">
      <c r="A131" s="93"/>
      <c r="B131" s="112" t="str">
        <f>IF(BIODATA!A126="","", BIODATA!A126)</f>
        <v/>
      </c>
      <c r="C131" s="110" t="str">
        <f>IF(BIODATA!C126="","", BIODATA!C126)</f>
        <v/>
      </c>
      <c r="D131" s="111" t="str">
        <f>IF(BIODATA!E126="","", BIODATA!E126)</f>
        <v/>
      </c>
      <c r="E131" s="92"/>
      <c r="F131" s="26"/>
      <c r="G131" s="92"/>
      <c r="H131" s="26"/>
      <c r="I131" s="92"/>
      <c r="J131" s="26"/>
      <c r="K131" s="189" t="str">
        <f t="shared" si="1"/>
        <v xml:space="preserve">  </v>
      </c>
      <c r="L131" s="93"/>
      <c r="M131" s="93"/>
    </row>
    <row r="132" spans="1:13" x14ac:dyDescent="0.25">
      <c r="A132" s="93"/>
      <c r="B132" s="112" t="str">
        <f>IF(BIODATA!A127="","", BIODATA!A127)</f>
        <v/>
      </c>
      <c r="C132" s="110" t="str">
        <f>IF(BIODATA!C127="","", BIODATA!C127)</f>
        <v/>
      </c>
      <c r="D132" s="111" t="str">
        <f>IF(BIODATA!E127="","", BIODATA!E127)</f>
        <v/>
      </c>
      <c r="E132" s="92"/>
      <c r="F132" s="26"/>
      <c r="G132" s="92"/>
      <c r="H132" s="26"/>
      <c r="I132" s="92"/>
      <c r="J132" s="26"/>
      <c r="K132" s="189" t="str">
        <f t="shared" si="1"/>
        <v xml:space="preserve">  </v>
      </c>
      <c r="L132" s="93"/>
      <c r="M132" s="93"/>
    </row>
    <row r="133" spans="1:13" x14ac:dyDescent="0.25">
      <c r="A133" s="93"/>
      <c r="B133" s="112" t="str">
        <f>IF(BIODATA!A128="","", BIODATA!A128)</f>
        <v/>
      </c>
      <c r="C133" s="110" t="str">
        <f>IF(BIODATA!C128="","", BIODATA!C128)</f>
        <v/>
      </c>
      <c r="D133" s="111" t="str">
        <f>IF(BIODATA!E128="","", BIODATA!E128)</f>
        <v/>
      </c>
      <c r="E133" s="92"/>
      <c r="F133" s="26"/>
      <c r="G133" s="92"/>
      <c r="H133" s="26"/>
      <c r="I133" s="92"/>
      <c r="J133" s="26"/>
      <c r="K133" s="189" t="str">
        <f t="shared" si="1"/>
        <v xml:space="preserve">  </v>
      </c>
      <c r="L133" s="93"/>
      <c r="M133" s="93"/>
    </row>
    <row r="134" spans="1:13" x14ac:dyDescent="0.25">
      <c r="A134" s="93"/>
      <c r="B134" s="112" t="str">
        <f>IF(BIODATA!A129="","", BIODATA!A129)</f>
        <v/>
      </c>
      <c r="C134" s="110" t="str">
        <f>IF(BIODATA!C129="","", BIODATA!C129)</f>
        <v/>
      </c>
      <c r="D134" s="111" t="str">
        <f>IF(BIODATA!E129="","", BIODATA!E129)</f>
        <v/>
      </c>
      <c r="E134" s="92"/>
      <c r="F134" s="26"/>
      <c r="G134" s="92"/>
      <c r="H134" s="26"/>
      <c r="I134" s="92"/>
      <c r="J134" s="26"/>
      <c r="K134" s="189" t="str">
        <f t="shared" si="1"/>
        <v xml:space="preserve">  </v>
      </c>
      <c r="L134" s="93"/>
      <c r="M134" s="93"/>
    </row>
    <row r="135" spans="1:13" x14ac:dyDescent="0.25">
      <c r="A135" s="93"/>
      <c r="B135" s="112" t="str">
        <f>IF(BIODATA!A130="","", BIODATA!A130)</f>
        <v/>
      </c>
      <c r="C135" s="110" t="str">
        <f>IF(BIODATA!C130="","", BIODATA!C130)</f>
        <v/>
      </c>
      <c r="D135" s="111" t="str">
        <f>IF(BIODATA!E130="","", BIODATA!E130)</f>
        <v/>
      </c>
      <c r="E135" s="92"/>
      <c r="F135" s="26"/>
      <c r="G135" s="92"/>
      <c r="H135" s="26"/>
      <c r="I135" s="92"/>
      <c r="J135" s="26"/>
      <c r="K135" s="189" t="str">
        <f t="shared" si="1"/>
        <v xml:space="preserve">  </v>
      </c>
      <c r="L135" s="93"/>
      <c r="M135" s="93"/>
    </row>
    <row r="136" spans="1:13" x14ac:dyDescent="0.25">
      <c r="A136" s="93"/>
      <c r="B136" s="112" t="str">
        <f>IF(BIODATA!A131="","", BIODATA!A131)</f>
        <v/>
      </c>
      <c r="C136" s="110" t="str">
        <f>IF(BIODATA!C131="","", BIODATA!C131)</f>
        <v/>
      </c>
      <c r="D136" s="111" t="str">
        <f>IF(BIODATA!E131="","", BIODATA!E131)</f>
        <v/>
      </c>
      <c r="E136" s="92"/>
      <c r="F136" s="26"/>
      <c r="G136" s="92"/>
      <c r="H136" s="26"/>
      <c r="I136" s="92"/>
      <c r="J136" s="26"/>
      <c r="K136" s="189" t="str">
        <f t="shared" si="1"/>
        <v xml:space="preserve">  </v>
      </c>
      <c r="L136" s="93"/>
      <c r="M136" s="93"/>
    </row>
    <row r="137" spans="1:13" x14ac:dyDescent="0.25">
      <c r="A137" s="93"/>
      <c r="B137" s="112" t="str">
        <f>IF(BIODATA!A132="","", BIODATA!A132)</f>
        <v/>
      </c>
      <c r="C137" s="110" t="str">
        <f>IF(BIODATA!C132="","", BIODATA!C132)</f>
        <v/>
      </c>
      <c r="D137" s="111" t="str">
        <f>IF(BIODATA!E132="","", BIODATA!E132)</f>
        <v/>
      </c>
      <c r="E137" s="92"/>
      <c r="F137" s="26"/>
      <c r="G137" s="92"/>
      <c r="H137" s="26"/>
      <c r="I137" s="92"/>
      <c r="J137" s="26"/>
      <c r="K137" s="189" t="str">
        <f t="shared" si="1"/>
        <v xml:space="preserve">  </v>
      </c>
      <c r="L137" s="93"/>
      <c r="M137" s="93"/>
    </row>
    <row r="138" spans="1:13" x14ac:dyDescent="0.25">
      <c r="A138" s="93"/>
      <c r="B138" s="112" t="str">
        <f>IF(BIODATA!A133="","", BIODATA!A133)</f>
        <v/>
      </c>
      <c r="C138" s="110" t="str">
        <f>IF(BIODATA!C133="","", BIODATA!C133)</f>
        <v/>
      </c>
      <c r="D138" s="111" t="str">
        <f>IF(BIODATA!E133="","", BIODATA!E133)</f>
        <v/>
      </c>
      <c r="E138" s="92"/>
      <c r="F138" s="26"/>
      <c r="G138" s="92"/>
      <c r="H138" s="26"/>
      <c r="I138" s="92"/>
      <c r="J138" s="26"/>
      <c r="K138" s="189" t="str">
        <f t="shared" si="1"/>
        <v xml:space="preserve">  </v>
      </c>
      <c r="L138" s="93"/>
      <c r="M138" s="93"/>
    </row>
    <row r="139" spans="1:13" x14ac:dyDescent="0.25">
      <c r="A139" s="93"/>
      <c r="B139" s="112" t="str">
        <f>IF(BIODATA!A134="","", BIODATA!A134)</f>
        <v/>
      </c>
      <c r="C139" s="110" t="str">
        <f>IF(BIODATA!C134="","", BIODATA!C134)</f>
        <v/>
      </c>
      <c r="D139" s="111" t="str">
        <f>IF(BIODATA!E134="","", BIODATA!E134)</f>
        <v/>
      </c>
      <c r="E139" s="92"/>
      <c r="F139" s="26"/>
      <c r="G139" s="92"/>
      <c r="H139" s="26"/>
      <c r="I139" s="92"/>
      <c r="J139" s="26"/>
      <c r="K139" s="189" t="str">
        <f t="shared" si="1"/>
        <v xml:space="preserve">  </v>
      </c>
      <c r="L139" s="93"/>
      <c r="M139" s="93"/>
    </row>
    <row r="140" spans="1:13" x14ac:dyDescent="0.25">
      <c r="A140" s="93"/>
      <c r="B140" s="112" t="str">
        <f>IF(BIODATA!A135="","", BIODATA!A135)</f>
        <v/>
      </c>
      <c r="C140" s="110" t="str">
        <f>IF(BIODATA!C135="","", BIODATA!C135)</f>
        <v/>
      </c>
      <c r="D140" s="111" t="str">
        <f>IF(BIODATA!E135="","", BIODATA!E135)</f>
        <v/>
      </c>
      <c r="E140" s="92"/>
      <c r="F140" s="26"/>
      <c r="G140" s="92"/>
      <c r="H140" s="26"/>
      <c r="I140" s="92"/>
      <c r="J140" s="26"/>
      <c r="K140" s="189" t="str">
        <f t="shared" ref="K140:K203" si="2">IFERROR(AVERAGE(E140:J140),"  ")</f>
        <v xml:space="preserve">  </v>
      </c>
      <c r="L140" s="93"/>
      <c r="M140" s="93"/>
    </row>
    <row r="141" spans="1:13" x14ac:dyDescent="0.25">
      <c r="A141" s="93"/>
      <c r="B141" s="112" t="str">
        <f>IF(BIODATA!A136="","", BIODATA!A136)</f>
        <v/>
      </c>
      <c r="C141" s="110" t="str">
        <f>IF(BIODATA!C136="","", BIODATA!C136)</f>
        <v/>
      </c>
      <c r="D141" s="111" t="str">
        <f>IF(BIODATA!E136="","", BIODATA!E136)</f>
        <v/>
      </c>
      <c r="E141" s="92"/>
      <c r="F141" s="26"/>
      <c r="G141" s="92"/>
      <c r="H141" s="26"/>
      <c r="I141" s="92"/>
      <c r="J141" s="26"/>
      <c r="K141" s="189" t="str">
        <f t="shared" si="2"/>
        <v xml:space="preserve">  </v>
      </c>
      <c r="L141" s="93"/>
      <c r="M141" s="93"/>
    </row>
    <row r="142" spans="1:13" x14ac:dyDescent="0.25">
      <c r="A142" s="93"/>
      <c r="B142" s="112" t="str">
        <f>IF(BIODATA!A137="","", BIODATA!A137)</f>
        <v/>
      </c>
      <c r="C142" s="110" t="str">
        <f>IF(BIODATA!C137="","", BIODATA!C137)</f>
        <v/>
      </c>
      <c r="D142" s="111" t="str">
        <f>IF(BIODATA!E137="","", BIODATA!E137)</f>
        <v/>
      </c>
      <c r="E142" s="92"/>
      <c r="F142" s="26"/>
      <c r="G142" s="92"/>
      <c r="H142" s="26"/>
      <c r="I142" s="92"/>
      <c r="J142" s="26"/>
      <c r="K142" s="189" t="str">
        <f t="shared" si="2"/>
        <v xml:space="preserve">  </v>
      </c>
      <c r="L142" s="93"/>
      <c r="M142" s="93"/>
    </row>
    <row r="143" spans="1:13" x14ac:dyDescent="0.25">
      <c r="A143" s="93"/>
      <c r="B143" s="112" t="str">
        <f>IF(BIODATA!A138="","", BIODATA!A138)</f>
        <v/>
      </c>
      <c r="C143" s="110" t="str">
        <f>IF(BIODATA!C138="","", BIODATA!C138)</f>
        <v/>
      </c>
      <c r="D143" s="111" t="str">
        <f>IF(BIODATA!E138="","", BIODATA!E138)</f>
        <v/>
      </c>
      <c r="E143" s="92"/>
      <c r="F143" s="26"/>
      <c r="G143" s="92"/>
      <c r="H143" s="26"/>
      <c r="I143" s="92"/>
      <c r="J143" s="26"/>
      <c r="K143" s="189" t="str">
        <f t="shared" si="2"/>
        <v xml:space="preserve">  </v>
      </c>
      <c r="L143" s="93"/>
      <c r="M143" s="93"/>
    </row>
    <row r="144" spans="1:13" x14ac:dyDescent="0.25">
      <c r="A144" s="93"/>
      <c r="B144" s="112" t="str">
        <f>IF(BIODATA!A139="","", BIODATA!A139)</f>
        <v/>
      </c>
      <c r="C144" s="110" t="str">
        <f>IF(BIODATA!C139="","", BIODATA!C139)</f>
        <v/>
      </c>
      <c r="D144" s="111" t="str">
        <f>IF(BIODATA!E139="","", BIODATA!E139)</f>
        <v/>
      </c>
      <c r="E144" s="92"/>
      <c r="F144" s="26"/>
      <c r="G144" s="92"/>
      <c r="H144" s="26"/>
      <c r="I144" s="92"/>
      <c r="J144" s="26"/>
      <c r="K144" s="189" t="str">
        <f t="shared" si="2"/>
        <v xml:space="preserve">  </v>
      </c>
      <c r="L144" s="93"/>
      <c r="M144" s="93"/>
    </row>
    <row r="145" spans="1:13" x14ac:dyDescent="0.25">
      <c r="A145" s="93"/>
      <c r="B145" s="112" t="str">
        <f>IF(BIODATA!A140="","", BIODATA!A140)</f>
        <v/>
      </c>
      <c r="C145" s="110" t="str">
        <f>IF(BIODATA!C140="","", BIODATA!C140)</f>
        <v/>
      </c>
      <c r="D145" s="111" t="str">
        <f>IF(BIODATA!E140="","", BIODATA!E140)</f>
        <v/>
      </c>
      <c r="E145" s="92"/>
      <c r="F145" s="26"/>
      <c r="G145" s="92"/>
      <c r="H145" s="26"/>
      <c r="I145" s="92"/>
      <c r="J145" s="26"/>
      <c r="K145" s="189" t="str">
        <f t="shared" si="2"/>
        <v xml:space="preserve">  </v>
      </c>
      <c r="L145" s="93"/>
      <c r="M145" s="93"/>
    </row>
    <row r="146" spans="1:13" x14ac:dyDescent="0.25">
      <c r="A146" s="93"/>
      <c r="B146" s="112" t="str">
        <f>IF(BIODATA!A141="","", BIODATA!A141)</f>
        <v/>
      </c>
      <c r="C146" s="110" t="str">
        <f>IF(BIODATA!C141="","", BIODATA!C141)</f>
        <v/>
      </c>
      <c r="D146" s="111" t="str">
        <f>IF(BIODATA!E141="","", BIODATA!E141)</f>
        <v/>
      </c>
      <c r="E146" s="92"/>
      <c r="F146" s="26"/>
      <c r="G146" s="92"/>
      <c r="H146" s="26"/>
      <c r="I146" s="92"/>
      <c r="J146" s="26"/>
      <c r="K146" s="189" t="str">
        <f t="shared" si="2"/>
        <v xml:space="preserve">  </v>
      </c>
      <c r="L146" s="93"/>
      <c r="M146" s="93"/>
    </row>
    <row r="147" spans="1:13" x14ac:dyDescent="0.25">
      <c r="A147" s="93"/>
      <c r="B147" s="112" t="str">
        <f>IF(BIODATA!A142="","", BIODATA!A142)</f>
        <v/>
      </c>
      <c r="C147" s="110" t="str">
        <f>IF(BIODATA!C142="","", BIODATA!C142)</f>
        <v/>
      </c>
      <c r="D147" s="111" t="str">
        <f>IF(BIODATA!E142="","", BIODATA!E142)</f>
        <v/>
      </c>
      <c r="E147" s="92"/>
      <c r="F147" s="26"/>
      <c r="G147" s="92"/>
      <c r="H147" s="26"/>
      <c r="I147" s="92"/>
      <c r="J147" s="26"/>
      <c r="K147" s="189" t="str">
        <f t="shared" si="2"/>
        <v xml:space="preserve">  </v>
      </c>
      <c r="L147" s="93"/>
      <c r="M147" s="93"/>
    </row>
    <row r="148" spans="1:13" x14ac:dyDescent="0.25">
      <c r="A148" s="93"/>
      <c r="B148" s="112" t="str">
        <f>IF(BIODATA!A143="","", BIODATA!A143)</f>
        <v/>
      </c>
      <c r="C148" s="110" t="str">
        <f>IF(BIODATA!C143="","", BIODATA!C143)</f>
        <v/>
      </c>
      <c r="D148" s="111" t="str">
        <f>IF(BIODATA!E143="","", BIODATA!E143)</f>
        <v/>
      </c>
      <c r="E148" s="92"/>
      <c r="F148" s="26"/>
      <c r="G148" s="92"/>
      <c r="H148" s="26"/>
      <c r="I148" s="92"/>
      <c r="J148" s="26"/>
      <c r="K148" s="189" t="str">
        <f t="shared" si="2"/>
        <v xml:space="preserve">  </v>
      </c>
      <c r="L148" s="93"/>
      <c r="M148" s="93"/>
    </row>
    <row r="149" spans="1:13" x14ac:dyDescent="0.25">
      <c r="A149" s="93"/>
      <c r="B149" s="112" t="str">
        <f>IF(BIODATA!A144="","", BIODATA!A144)</f>
        <v/>
      </c>
      <c r="C149" s="110" t="str">
        <f>IF(BIODATA!C144="","", BIODATA!C144)</f>
        <v/>
      </c>
      <c r="D149" s="111" t="str">
        <f>IF(BIODATA!E144="","", BIODATA!E144)</f>
        <v/>
      </c>
      <c r="E149" s="92"/>
      <c r="F149" s="26"/>
      <c r="G149" s="92"/>
      <c r="H149" s="26"/>
      <c r="I149" s="92"/>
      <c r="J149" s="26"/>
      <c r="K149" s="189" t="str">
        <f t="shared" si="2"/>
        <v xml:space="preserve">  </v>
      </c>
      <c r="L149" s="93"/>
      <c r="M149" s="93"/>
    </row>
    <row r="150" spans="1:13" x14ac:dyDescent="0.25">
      <c r="A150" s="93"/>
      <c r="B150" s="112" t="str">
        <f>IF(BIODATA!A145="","", BIODATA!A145)</f>
        <v/>
      </c>
      <c r="C150" s="110" t="str">
        <f>IF(BIODATA!C145="","", BIODATA!C145)</f>
        <v/>
      </c>
      <c r="D150" s="111" t="str">
        <f>IF(BIODATA!E145="","", BIODATA!E145)</f>
        <v/>
      </c>
      <c r="E150" s="92"/>
      <c r="F150" s="26"/>
      <c r="G150" s="92"/>
      <c r="H150" s="26"/>
      <c r="I150" s="92"/>
      <c r="J150" s="26"/>
      <c r="K150" s="189" t="str">
        <f t="shared" si="2"/>
        <v xml:space="preserve">  </v>
      </c>
      <c r="L150" s="93"/>
      <c r="M150" s="93"/>
    </row>
    <row r="151" spans="1:13" x14ac:dyDescent="0.25">
      <c r="A151" s="93"/>
      <c r="B151" s="112" t="str">
        <f>IF(BIODATA!A146="","", BIODATA!A146)</f>
        <v/>
      </c>
      <c r="C151" s="110" t="str">
        <f>IF(BIODATA!C146="","", BIODATA!C146)</f>
        <v/>
      </c>
      <c r="D151" s="111" t="str">
        <f>IF(BIODATA!E146="","", BIODATA!E146)</f>
        <v/>
      </c>
      <c r="E151" s="92"/>
      <c r="F151" s="26"/>
      <c r="G151" s="92"/>
      <c r="H151" s="26"/>
      <c r="I151" s="92"/>
      <c r="J151" s="26"/>
      <c r="K151" s="189" t="str">
        <f t="shared" si="2"/>
        <v xml:space="preserve">  </v>
      </c>
      <c r="L151" s="93"/>
      <c r="M151" s="93"/>
    </row>
    <row r="152" spans="1:13" x14ac:dyDescent="0.25">
      <c r="A152" s="93"/>
      <c r="B152" s="112" t="str">
        <f>IF(BIODATA!A147="","", BIODATA!A147)</f>
        <v/>
      </c>
      <c r="C152" s="110" t="str">
        <f>IF(BIODATA!C147="","", BIODATA!C147)</f>
        <v/>
      </c>
      <c r="D152" s="111" t="str">
        <f>IF(BIODATA!E147="","", BIODATA!E147)</f>
        <v/>
      </c>
      <c r="E152" s="92"/>
      <c r="F152" s="26"/>
      <c r="G152" s="92"/>
      <c r="H152" s="26"/>
      <c r="I152" s="92"/>
      <c r="J152" s="26"/>
      <c r="K152" s="189" t="str">
        <f t="shared" si="2"/>
        <v xml:space="preserve">  </v>
      </c>
      <c r="L152" s="93"/>
      <c r="M152" s="93"/>
    </row>
    <row r="153" spans="1:13" x14ac:dyDescent="0.25">
      <c r="A153" s="93"/>
      <c r="B153" s="112" t="str">
        <f>IF(BIODATA!A148="","", BIODATA!A148)</f>
        <v/>
      </c>
      <c r="C153" s="110" t="str">
        <f>IF(BIODATA!C148="","", BIODATA!C148)</f>
        <v/>
      </c>
      <c r="D153" s="111" t="str">
        <f>IF(BIODATA!E148="","", BIODATA!E148)</f>
        <v/>
      </c>
      <c r="E153" s="92"/>
      <c r="F153" s="26"/>
      <c r="G153" s="92"/>
      <c r="H153" s="26"/>
      <c r="I153" s="92"/>
      <c r="J153" s="26"/>
      <c r="K153" s="189" t="str">
        <f t="shared" si="2"/>
        <v xml:space="preserve">  </v>
      </c>
      <c r="L153" s="93"/>
      <c r="M153" s="93"/>
    </row>
    <row r="154" spans="1:13" x14ac:dyDescent="0.25">
      <c r="A154" s="93"/>
      <c r="B154" s="112" t="str">
        <f>IF(BIODATA!A149="","", BIODATA!A149)</f>
        <v/>
      </c>
      <c r="C154" s="110" t="str">
        <f>IF(BIODATA!C149="","", BIODATA!C149)</f>
        <v/>
      </c>
      <c r="D154" s="111" t="str">
        <f>IF(BIODATA!E149="","", BIODATA!E149)</f>
        <v/>
      </c>
      <c r="E154" s="92"/>
      <c r="F154" s="26"/>
      <c r="G154" s="92"/>
      <c r="H154" s="26"/>
      <c r="I154" s="92"/>
      <c r="J154" s="26"/>
      <c r="K154" s="189" t="str">
        <f t="shared" si="2"/>
        <v xml:space="preserve">  </v>
      </c>
      <c r="L154" s="93"/>
      <c r="M154" s="93"/>
    </row>
    <row r="155" spans="1:13" x14ac:dyDescent="0.25">
      <c r="A155" s="93"/>
      <c r="B155" s="112" t="str">
        <f>IF(BIODATA!A150="","", BIODATA!A150)</f>
        <v/>
      </c>
      <c r="C155" s="110" t="str">
        <f>IF(BIODATA!C150="","", BIODATA!C150)</f>
        <v/>
      </c>
      <c r="D155" s="111" t="str">
        <f>IF(BIODATA!E150="","", BIODATA!E150)</f>
        <v/>
      </c>
      <c r="E155" s="92"/>
      <c r="F155" s="26"/>
      <c r="G155" s="92"/>
      <c r="H155" s="26"/>
      <c r="I155" s="92"/>
      <c r="J155" s="26"/>
      <c r="K155" s="189" t="str">
        <f t="shared" si="2"/>
        <v xml:space="preserve">  </v>
      </c>
      <c r="L155" s="93"/>
      <c r="M155" s="93"/>
    </row>
    <row r="156" spans="1:13" x14ac:dyDescent="0.25">
      <c r="A156" s="93"/>
      <c r="B156" s="112" t="str">
        <f>IF(BIODATA!A151="","", BIODATA!A151)</f>
        <v/>
      </c>
      <c r="C156" s="110" t="str">
        <f>IF(BIODATA!C151="","", BIODATA!C151)</f>
        <v/>
      </c>
      <c r="D156" s="111" t="str">
        <f>IF(BIODATA!E151="","", BIODATA!E151)</f>
        <v/>
      </c>
      <c r="E156" s="92"/>
      <c r="F156" s="26"/>
      <c r="G156" s="92"/>
      <c r="H156" s="26"/>
      <c r="I156" s="92"/>
      <c r="J156" s="26"/>
      <c r="K156" s="189" t="str">
        <f t="shared" si="2"/>
        <v xml:space="preserve">  </v>
      </c>
      <c r="L156" s="93"/>
      <c r="M156" s="93"/>
    </row>
    <row r="157" spans="1:13" x14ac:dyDescent="0.25">
      <c r="A157" s="93"/>
      <c r="B157" s="112" t="str">
        <f>IF(BIODATA!A152="","", BIODATA!A152)</f>
        <v/>
      </c>
      <c r="C157" s="110" t="str">
        <f>IF(BIODATA!C152="","", BIODATA!C152)</f>
        <v/>
      </c>
      <c r="D157" s="111" t="str">
        <f>IF(BIODATA!E152="","", BIODATA!E152)</f>
        <v/>
      </c>
      <c r="E157" s="92"/>
      <c r="F157" s="26"/>
      <c r="G157" s="92"/>
      <c r="H157" s="26"/>
      <c r="I157" s="92"/>
      <c r="J157" s="26"/>
      <c r="K157" s="189" t="str">
        <f t="shared" si="2"/>
        <v xml:space="preserve">  </v>
      </c>
      <c r="L157" s="93"/>
      <c r="M157" s="93"/>
    </row>
    <row r="158" spans="1:13" x14ac:dyDescent="0.25">
      <c r="A158" s="93"/>
      <c r="B158" s="112" t="str">
        <f>IF(BIODATA!A153="","", BIODATA!A153)</f>
        <v/>
      </c>
      <c r="C158" s="110" t="str">
        <f>IF(BIODATA!C153="","", BIODATA!C153)</f>
        <v/>
      </c>
      <c r="D158" s="111" t="str">
        <f>IF(BIODATA!E153="","", BIODATA!E153)</f>
        <v/>
      </c>
      <c r="E158" s="92"/>
      <c r="F158" s="26"/>
      <c r="G158" s="92"/>
      <c r="H158" s="26"/>
      <c r="I158" s="92"/>
      <c r="J158" s="26"/>
      <c r="K158" s="189" t="str">
        <f t="shared" si="2"/>
        <v xml:space="preserve">  </v>
      </c>
      <c r="L158" s="93"/>
      <c r="M158" s="93"/>
    </row>
    <row r="159" spans="1:13" x14ac:dyDescent="0.25">
      <c r="A159" s="93"/>
      <c r="B159" s="112" t="str">
        <f>IF(BIODATA!A154="","", BIODATA!A154)</f>
        <v/>
      </c>
      <c r="C159" s="110" t="str">
        <f>IF(BIODATA!C154="","", BIODATA!C154)</f>
        <v/>
      </c>
      <c r="D159" s="111" t="str">
        <f>IF(BIODATA!E154="","", BIODATA!E154)</f>
        <v/>
      </c>
      <c r="E159" s="92"/>
      <c r="F159" s="26"/>
      <c r="G159" s="92"/>
      <c r="H159" s="26"/>
      <c r="I159" s="92"/>
      <c r="J159" s="26"/>
      <c r="K159" s="189" t="str">
        <f t="shared" si="2"/>
        <v xml:space="preserve">  </v>
      </c>
      <c r="L159" s="93"/>
      <c r="M159" s="93"/>
    </row>
    <row r="160" spans="1:13" x14ac:dyDescent="0.25">
      <c r="A160" s="93"/>
      <c r="B160" s="112" t="str">
        <f>IF(BIODATA!A155="","", BIODATA!A155)</f>
        <v/>
      </c>
      <c r="C160" s="110" t="str">
        <f>IF(BIODATA!C155="","", BIODATA!C155)</f>
        <v/>
      </c>
      <c r="D160" s="111" t="str">
        <f>IF(BIODATA!E155="","", BIODATA!E155)</f>
        <v/>
      </c>
      <c r="E160" s="92"/>
      <c r="F160" s="26"/>
      <c r="G160" s="92"/>
      <c r="H160" s="26"/>
      <c r="I160" s="92"/>
      <c r="J160" s="26"/>
      <c r="K160" s="189" t="str">
        <f t="shared" si="2"/>
        <v xml:space="preserve">  </v>
      </c>
      <c r="L160" s="93"/>
      <c r="M160" s="93"/>
    </row>
    <row r="161" spans="1:13" x14ac:dyDescent="0.25">
      <c r="A161" s="93"/>
      <c r="B161" s="112" t="str">
        <f>IF(BIODATA!A156="","", BIODATA!A156)</f>
        <v/>
      </c>
      <c r="C161" s="110" t="str">
        <f>IF(BIODATA!C156="","", BIODATA!C156)</f>
        <v/>
      </c>
      <c r="D161" s="111" t="str">
        <f>IF(BIODATA!E156="","", BIODATA!E156)</f>
        <v/>
      </c>
      <c r="E161" s="92"/>
      <c r="F161" s="26"/>
      <c r="G161" s="92"/>
      <c r="H161" s="26"/>
      <c r="I161" s="92"/>
      <c r="J161" s="26"/>
      <c r="K161" s="189" t="str">
        <f t="shared" si="2"/>
        <v xml:space="preserve">  </v>
      </c>
      <c r="L161" s="93"/>
      <c r="M161" s="93"/>
    </row>
    <row r="162" spans="1:13" x14ac:dyDescent="0.25">
      <c r="A162" s="93"/>
      <c r="B162" s="112" t="str">
        <f>IF(BIODATA!A157="","", BIODATA!A157)</f>
        <v/>
      </c>
      <c r="C162" s="110" t="str">
        <f>IF(BIODATA!C157="","", BIODATA!C157)</f>
        <v/>
      </c>
      <c r="D162" s="111" t="str">
        <f>IF(BIODATA!E157="","", BIODATA!E157)</f>
        <v/>
      </c>
      <c r="E162" s="92"/>
      <c r="F162" s="26"/>
      <c r="G162" s="92"/>
      <c r="H162" s="26"/>
      <c r="I162" s="92"/>
      <c r="J162" s="26"/>
      <c r="K162" s="189" t="str">
        <f t="shared" si="2"/>
        <v xml:space="preserve">  </v>
      </c>
      <c r="L162" s="93"/>
      <c r="M162" s="93"/>
    </row>
    <row r="163" spans="1:13" x14ac:dyDescent="0.25">
      <c r="A163" s="93"/>
      <c r="B163" s="112" t="str">
        <f>IF(BIODATA!A158="","", BIODATA!A158)</f>
        <v/>
      </c>
      <c r="C163" s="110" t="str">
        <f>IF(BIODATA!C158="","", BIODATA!C158)</f>
        <v/>
      </c>
      <c r="D163" s="111" t="str">
        <f>IF(BIODATA!E158="","", BIODATA!E158)</f>
        <v/>
      </c>
      <c r="E163" s="92"/>
      <c r="F163" s="26"/>
      <c r="G163" s="92"/>
      <c r="H163" s="26"/>
      <c r="I163" s="92"/>
      <c r="J163" s="26"/>
      <c r="K163" s="189" t="str">
        <f t="shared" si="2"/>
        <v xml:space="preserve">  </v>
      </c>
      <c r="L163" s="93"/>
      <c r="M163" s="93"/>
    </row>
    <row r="164" spans="1:13" x14ac:dyDescent="0.25">
      <c r="A164" s="93"/>
      <c r="B164" s="112" t="str">
        <f>IF(BIODATA!A159="","", BIODATA!A159)</f>
        <v/>
      </c>
      <c r="C164" s="110" t="str">
        <f>IF(BIODATA!C159="","", BIODATA!C159)</f>
        <v/>
      </c>
      <c r="D164" s="111" t="str">
        <f>IF(BIODATA!E159="","", BIODATA!E159)</f>
        <v/>
      </c>
      <c r="E164" s="92"/>
      <c r="F164" s="26"/>
      <c r="G164" s="92"/>
      <c r="H164" s="26"/>
      <c r="I164" s="92"/>
      <c r="J164" s="26"/>
      <c r="K164" s="189" t="str">
        <f t="shared" si="2"/>
        <v xml:space="preserve">  </v>
      </c>
      <c r="L164" s="93"/>
      <c r="M164" s="93"/>
    </row>
    <row r="165" spans="1:13" x14ac:dyDescent="0.25">
      <c r="A165" s="93"/>
      <c r="B165" s="112" t="str">
        <f>IF(BIODATA!A160="","", BIODATA!A160)</f>
        <v/>
      </c>
      <c r="C165" s="110" t="str">
        <f>IF(BIODATA!C160="","", BIODATA!C160)</f>
        <v/>
      </c>
      <c r="D165" s="111" t="str">
        <f>IF(BIODATA!E160="","", BIODATA!E160)</f>
        <v/>
      </c>
      <c r="E165" s="92"/>
      <c r="F165" s="26"/>
      <c r="G165" s="92"/>
      <c r="H165" s="26"/>
      <c r="I165" s="92"/>
      <c r="J165" s="26"/>
      <c r="K165" s="189" t="str">
        <f t="shared" si="2"/>
        <v xml:space="preserve">  </v>
      </c>
      <c r="L165" s="93"/>
      <c r="M165" s="93"/>
    </row>
    <row r="166" spans="1:13" x14ac:dyDescent="0.25">
      <c r="A166" s="93"/>
      <c r="B166" s="112" t="str">
        <f>IF(BIODATA!A161="","", BIODATA!A161)</f>
        <v/>
      </c>
      <c r="C166" s="110" t="str">
        <f>IF(BIODATA!C161="","", BIODATA!C161)</f>
        <v/>
      </c>
      <c r="D166" s="111" t="str">
        <f>IF(BIODATA!E161="","", BIODATA!E161)</f>
        <v/>
      </c>
      <c r="E166" s="92"/>
      <c r="F166" s="26"/>
      <c r="G166" s="92"/>
      <c r="H166" s="26"/>
      <c r="I166" s="92"/>
      <c r="J166" s="26"/>
      <c r="K166" s="189" t="str">
        <f t="shared" si="2"/>
        <v xml:space="preserve">  </v>
      </c>
      <c r="L166" s="93"/>
      <c r="M166" s="93"/>
    </row>
    <row r="167" spans="1:13" x14ac:dyDescent="0.25">
      <c r="A167" s="93"/>
      <c r="B167" s="112" t="str">
        <f>IF(BIODATA!A162="","", BIODATA!A162)</f>
        <v/>
      </c>
      <c r="C167" s="110" t="str">
        <f>IF(BIODATA!C162="","", BIODATA!C162)</f>
        <v/>
      </c>
      <c r="D167" s="111" t="str">
        <f>IF(BIODATA!E162="","", BIODATA!E162)</f>
        <v/>
      </c>
      <c r="E167" s="92"/>
      <c r="F167" s="26"/>
      <c r="G167" s="92"/>
      <c r="H167" s="26"/>
      <c r="I167" s="92"/>
      <c r="J167" s="26"/>
      <c r="K167" s="189" t="str">
        <f t="shared" si="2"/>
        <v xml:space="preserve">  </v>
      </c>
      <c r="L167" s="93"/>
      <c r="M167" s="93"/>
    </row>
    <row r="168" spans="1:13" x14ac:dyDescent="0.25">
      <c r="A168" s="93"/>
      <c r="B168" s="112" t="str">
        <f>IF(BIODATA!A163="","", BIODATA!A163)</f>
        <v/>
      </c>
      <c r="C168" s="110" t="str">
        <f>IF(BIODATA!C163="","", BIODATA!C163)</f>
        <v/>
      </c>
      <c r="D168" s="111" t="str">
        <f>IF(BIODATA!E163="","", BIODATA!E163)</f>
        <v/>
      </c>
      <c r="E168" s="92"/>
      <c r="F168" s="26"/>
      <c r="G168" s="92"/>
      <c r="H168" s="26"/>
      <c r="I168" s="92"/>
      <c r="J168" s="26"/>
      <c r="K168" s="189" t="str">
        <f t="shared" si="2"/>
        <v xml:space="preserve">  </v>
      </c>
      <c r="L168" s="93"/>
      <c r="M168" s="93"/>
    </row>
    <row r="169" spans="1:13" x14ac:dyDescent="0.25">
      <c r="A169" s="93"/>
      <c r="B169" s="112" t="str">
        <f>IF(BIODATA!A164="","", BIODATA!A164)</f>
        <v/>
      </c>
      <c r="C169" s="110" t="str">
        <f>IF(BIODATA!C164="","", BIODATA!C164)</f>
        <v/>
      </c>
      <c r="D169" s="111" t="str">
        <f>IF(BIODATA!E164="","", BIODATA!E164)</f>
        <v/>
      </c>
      <c r="E169" s="92"/>
      <c r="F169" s="26"/>
      <c r="G169" s="92"/>
      <c r="H169" s="26"/>
      <c r="I169" s="92"/>
      <c r="J169" s="26"/>
      <c r="K169" s="189" t="str">
        <f t="shared" si="2"/>
        <v xml:space="preserve">  </v>
      </c>
      <c r="L169" s="93"/>
      <c r="M169" s="93"/>
    </row>
    <row r="170" spans="1:13" x14ac:dyDescent="0.25">
      <c r="A170" s="93"/>
      <c r="B170" s="112" t="str">
        <f>IF(BIODATA!A165="","", BIODATA!A165)</f>
        <v/>
      </c>
      <c r="C170" s="110" t="str">
        <f>IF(BIODATA!C165="","", BIODATA!C165)</f>
        <v/>
      </c>
      <c r="D170" s="111" t="str">
        <f>IF(BIODATA!E165="","", BIODATA!E165)</f>
        <v/>
      </c>
      <c r="E170" s="92"/>
      <c r="F170" s="26"/>
      <c r="G170" s="92"/>
      <c r="H170" s="26"/>
      <c r="I170" s="92"/>
      <c r="J170" s="26"/>
      <c r="K170" s="189" t="str">
        <f t="shared" si="2"/>
        <v xml:space="preserve">  </v>
      </c>
      <c r="L170" s="93"/>
      <c r="M170" s="93"/>
    </row>
    <row r="171" spans="1:13" x14ac:dyDescent="0.25">
      <c r="A171" s="93"/>
      <c r="B171" s="112" t="str">
        <f>IF(BIODATA!A166="","", BIODATA!A166)</f>
        <v/>
      </c>
      <c r="C171" s="110" t="str">
        <f>IF(BIODATA!C166="","", BIODATA!C166)</f>
        <v/>
      </c>
      <c r="D171" s="111" t="str">
        <f>IF(BIODATA!E166="","", BIODATA!E166)</f>
        <v/>
      </c>
      <c r="E171" s="92"/>
      <c r="F171" s="26"/>
      <c r="G171" s="92"/>
      <c r="H171" s="26"/>
      <c r="I171" s="92"/>
      <c r="J171" s="26"/>
      <c r="K171" s="189" t="str">
        <f t="shared" si="2"/>
        <v xml:space="preserve">  </v>
      </c>
      <c r="L171" s="93"/>
      <c r="M171" s="93"/>
    </row>
    <row r="172" spans="1:13" x14ac:dyDescent="0.25">
      <c r="A172" s="93"/>
      <c r="B172" s="112" t="str">
        <f>IF(BIODATA!A167="","", BIODATA!A167)</f>
        <v/>
      </c>
      <c r="C172" s="110" t="str">
        <f>IF(BIODATA!C167="","", BIODATA!C167)</f>
        <v/>
      </c>
      <c r="D172" s="111" t="str">
        <f>IF(BIODATA!E167="","", BIODATA!E167)</f>
        <v/>
      </c>
      <c r="E172" s="92"/>
      <c r="F172" s="26"/>
      <c r="G172" s="92"/>
      <c r="H172" s="26"/>
      <c r="I172" s="92"/>
      <c r="J172" s="26"/>
      <c r="K172" s="189" t="str">
        <f t="shared" si="2"/>
        <v xml:space="preserve">  </v>
      </c>
      <c r="L172" s="93"/>
      <c r="M172" s="93"/>
    </row>
    <row r="173" spans="1:13" x14ac:dyDescent="0.25">
      <c r="A173" s="93"/>
      <c r="B173" s="112" t="str">
        <f>IF(BIODATA!A168="","", BIODATA!A168)</f>
        <v/>
      </c>
      <c r="C173" s="110" t="str">
        <f>IF(BIODATA!C168="","", BIODATA!C168)</f>
        <v/>
      </c>
      <c r="D173" s="111" t="str">
        <f>IF(BIODATA!E168="","", BIODATA!E168)</f>
        <v/>
      </c>
      <c r="E173" s="92"/>
      <c r="F173" s="26"/>
      <c r="G173" s="92"/>
      <c r="H173" s="26"/>
      <c r="I173" s="92"/>
      <c r="J173" s="26"/>
      <c r="K173" s="189" t="str">
        <f t="shared" si="2"/>
        <v xml:space="preserve">  </v>
      </c>
      <c r="L173" s="93"/>
      <c r="M173" s="93"/>
    </row>
    <row r="174" spans="1:13" x14ac:dyDescent="0.25">
      <c r="A174" s="93"/>
      <c r="B174" s="112" t="str">
        <f>IF(BIODATA!A169="","", BIODATA!A169)</f>
        <v/>
      </c>
      <c r="C174" s="110" t="str">
        <f>IF(BIODATA!C169="","", BIODATA!C169)</f>
        <v/>
      </c>
      <c r="D174" s="111" t="str">
        <f>IF(BIODATA!E169="","", BIODATA!E169)</f>
        <v/>
      </c>
      <c r="E174" s="92"/>
      <c r="F174" s="26"/>
      <c r="G174" s="92"/>
      <c r="H174" s="26"/>
      <c r="I174" s="92"/>
      <c r="J174" s="26"/>
      <c r="K174" s="189" t="str">
        <f t="shared" si="2"/>
        <v xml:space="preserve">  </v>
      </c>
      <c r="L174" s="93"/>
      <c r="M174" s="93"/>
    </row>
    <row r="175" spans="1:13" x14ac:dyDescent="0.25">
      <c r="A175" s="93"/>
      <c r="B175" s="112" t="str">
        <f>IF(BIODATA!A170="","", BIODATA!A170)</f>
        <v/>
      </c>
      <c r="C175" s="110" t="str">
        <f>IF(BIODATA!C170="","", BIODATA!C170)</f>
        <v/>
      </c>
      <c r="D175" s="111" t="str">
        <f>IF(BIODATA!E170="","", BIODATA!E170)</f>
        <v/>
      </c>
      <c r="E175" s="92"/>
      <c r="F175" s="26"/>
      <c r="G175" s="92"/>
      <c r="H175" s="26"/>
      <c r="I175" s="92"/>
      <c r="J175" s="26"/>
      <c r="K175" s="189" t="str">
        <f t="shared" si="2"/>
        <v xml:space="preserve">  </v>
      </c>
      <c r="L175" s="93"/>
      <c r="M175" s="93"/>
    </row>
    <row r="176" spans="1:13" x14ac:dyDescent="0.25">
      <c r="A176" s="93"/>
      <c r="B176" s="112" t="str">
        <f>IF(BIODATA!A171="","", BIODATA!A171)</f>
        <v/>
      </c>
      <c r="C176" s="110" t="str">
        <f>IF(BIODATA!C171="","", BIODATA!C171)</f>
        <v/>
      </c>
      <c r="D176" s="111" t="str">
        <f>IF(BIODATA!E171="","", BIODATA!E171)</f>
        <v/>
      </c>
      <c r="E176" s="92"/>
      <c r="F176" s="26"/>
      <c r="G176" s="92"/>
      <c r="H176" s="26"/>
      <c r="I176" s="92"/>
      <c r="J176" s="26"/>
      <c r="K176" s="189" t="str">
        <f t="shared" si="2"/>
        <v xml:space="preserve">  </v>
      </c>
      <c r="L176" s="93"/>
      <c r="M176" s="93"/>
    </row>
    <row r="177" spans="1:13" x14ac:dyDescent="0.25">
      <c r="A177" s="93"/>
      <c r="B177" s="112" t="str">
        <f>IF(BIODATA!A172="","", BIODATA!A172)</f>
        <v/>
      </c>
      <c r="C177" s="110" t="str">
        <f>IF(BIODATA!C172="","", BIODATA!C172)</f>
        <v/>
      </c>
      <c r="D177" s="111" t="str">
        <f>IF(BIODATA!E172="","", BIODATA!E172)</f>
        <v/>
      </c>
      <c r="E177" s="92"/>
      <c r="F177" s="26"/>
      <c r="G177" s="92"/>
      <c r="H177" s="26"/>
      <c r="I177" s="92"/>
      <c r="J177" s="26"/>
      <c r="K177" s="189" t="str">
        <f t="shared" si="2"/>
        <v xml:space="preserve">  </v>
      </c>
      <c r="L177" s="93"/>
      <c r="M177" s="93"/>
    </row>
    <row r="178" spans="1:13" x14ac:dyDescent="0.25">
      <c r="A178" s="93"/>
      <c r="B178" s="112" t="str">
        <f>IF(BIODATA!A173="","", BIODATA!A173)</f>
        <v/>
      </c>
      <c r="C178" s="110" t="str">
        <f>IF(BIODATA!C173="","", BIODATA!C173)</f>
        <v/>
      </c>
      <c r="D178" s="111" t="str">
        <f>IF(BIODATA!E173="","", BIODATA!E173)</f>
        <v/>
      </c>
      <c r="E178" s="92"/>
      <c r="F178" s="26"/>
      <c r="G178" s="92"/>
      <c r="H178" s="26"/>
      <c r="I178" s="92"/>
      <c r="J178" s="26"/>
      <c r="K178" s="189" t="str">
        <f t="shared" si="2"/>
        <v xml:space="preserve">  </v>
      </c>
      <c r="L178" s="93"/>
      <c r="M178" s="93"/>
    </row>
    <row r="179" spans="1:13" x14ac:dyDescent="0.25">
      <c r="A179" s="93"/>
      <c r="B179" s="112" t="str">
        <f>IF(BIODATA!A174="","", BIODATA!A174)</f>
        <v/>
      </c>
      <c r="C179" s="110" t="str">
        <f>IF(BIODATA!C174="","", BIODATA!C174)</f>
        <v/>
      </c>
      <c r="D179" s="111" t="str">
        <f>IF(BIODATA!E174="","", BIODATA!E174)</f>
        <v/>
      </c>
      <c r="E179" s="92"/>
      <c r="F179" s="26"/>
      <c r="G179" s="92"/>
      <c r="H179" s="26"/>
      <c r="I179" s="92"/>
      <c r="J179" s="26"/>
      <c r="K179" s="189" t="str">
        <f t="shared" si="2"/>
        <v xml:space="preserve">  </v>
      </c>
      <c r="L179" s="93"/>
      <c r="M179" s="93"/>
    </row>
    <row r="180" spans="1:13" x14ac:dyDescent="0.25">
      <c r="A180" s="93"/>
      <c r="B180" s="112" t="str">
        <f>IF(BIODATA!A175="","", BIODATA!A175)</f>
        <v/>
      </c>
      <c r="C180" s="110" t="str">
        <f>IF(BIODATA!C175="","", BIODATA!C175)</f>
        <v/>
      </c>
      <c r="D180" s="111" t="str">
        <f>IF(BIODATA!E175="","", BIODATA!E175)</f>
        <v/>
      </c>
      <c r="E180" s="92"/>
      <c r="F180" s="26"/>
      <c r="G180" s="92"/>
      <c r="H180" s="26"/>
      <c r="I180" s="92"/>
      <c r="J180" s="26"/>
      <c r="K180" s="189" t="str">
        <f t="shared" si="2"/>
        <v xml:space="preserve">  </v>
      </c>
      <c r="L180" s="93"/>
      <c r="M180" s="93"/>
    </row>
    <row r="181" spans="1:13" x14ac:dyDescent="0.25">
      <c r="A181" s="93"/>
      <c r="B181" s="112" t="str">
        <f>IF(BIODATA!A176="","", BIODATA!A176)</f>
        <v/>
      </c>
      <c r="C181" s="110" t="str">
        <f>IF(BIODATA!C176="","", BIODATA!C176)</f>
        <v/>
      </c>
      <c r="D181" s="111" t="str">
        <f>IF(BIODATA!E176="","", BIODATA!E176)</f>
        <v/>
      </c>
      <c r="E181" s="92"/>
      <c r="F181" s="26"/>
      <c r="G181" s="92"/>
      <c r="H181" s="26"/>
      <c r="I181" s="92"/>
      <c r="J181" s="26"/>
      <c r="K181" s="189" t="str">
        <f t="shared" si="2"/>
        <v xml:space="preserve">  </v>
      </c>
      <c r="L181" s="93"/>
      <c r="M181" s="93"/>
    </row>
    <row r="182" spans="1:13" x14ac:dyDescent="0.25">
      <c r="A182" s="93"/>
      <c r="B182" s="112" t="str">
        <f>IF(BIODATA!A177="","", BIODATA!A177)</f>
        <v/>
      </c>
      <c r="C182" s="110" t="str">
        <f>IF(BIODATA!C177="","", BIODATA!C177)</f>
        <v/>
      </c>
      <c r="D182" s="111" t="str">
        <f>IF(BIODATA!E177="","", BIODATA!E177)</f>
        <v/>
      </c>
      <c r="E182" s="92"/>
      <c r="F182" s="26"/>
      <c r="G182" s="92"/>
      <c r="H182" s="26"/>
      <c r="I182" s="92"/>
      <c r="J182" s="26"/>
      <c r="K182" s="189" t="str">
        <f t="shared" si="2"/>
        <v xml:space="preserve">  </v>
      </c>
      <c r="L182" s="93"/>
      <c r="M182" s="93"/>
    </row>
    <row r="183" spans="1:13" x14ac:dyDescent="0.25">
      <c r="A183" s="93"/>
      <c r="B183" s="112" t="str">
        <f>IF(BIODATA!A178="","", BIODATA!A178)</f>
        <v/>
      </c>
      <c r="C183" s="110" t="str">
        <f>IF(BIODATA!C178="","", BIODATA!C178)</f>
        <v/>
      </c>
      <c r="D183" s="111" t="str">
        <f>IF(BIODATA!E178="","", BIODATA!E178)</f>
        <v/>
      </c>
      <c r="E183" s="92"/>
      <c r="F183" s="26"/>
      <c r="G183" s="92"/>
      <c r="H183" s="26"/>
      <c r="I183" s="92"/>
      <c r="J183" s="26"/>
      <c r="K183" s="189" t="str">
        <f t="shared" si="2"/>
        <v xml:space="preserve">  </v>
      </c>
      <c r="L183" s="93"/>
      <c r="M183" s="93"/>
    </row>
    <row r="184" spans="1:13" x14ac:dyDescent="0.25">
      <c r="A184" s="93"/>
      <c r="B184" s="112" t="str">
        <f>IF(BIODATA!A179="","", BIODATA!A179)</f>
        <v/>
      </c>
      <c r="C184" s="110" t="str">
        <f>IF(BIODATA!C179="","", BIODATA!C179)</f>
        <v/>
      </c>
      <c r="D184" s="111" t="str">
        <f>IF(BIODATA!E179="","", BIODATA!E179)</f>
        <v/>
      </c>
      <c r="E184" s="92"/>
      <c r="F184" s="26"/>
      <c r="G184" s="92"/>
      <c r="H184" s="26"/>
      <c r="I184" s="92"/>
      <c r="J184" s="26"/>
      <c r="K184" s="189" t="str">
        <f t="shared" si="2"/>
        <v xml:space="preserve">  </v>
      </c>
      <c r="L184" s="93"/>
      <c r="M184" s="93"/>
    </row>
    <row r="185" spans="1:13" x14ac:dyDescent="0.25">
      <c r="A185" s="93"/>
      <c r="B185" s="112" t="str">
        <f>IF(BIODATA!A180="","", BIODATA!A180)</f>
        <v/>
      </c>
      <c r="C185" s="110" t="str">
        <f>IF(BIODATA!C180="","", BIODATA!C180)</f>
        <v/>
      </c>
      <c r="D185" s="111" t="str">
        <f>IF(BIODATA!E180="","", BIODATA!E180)</f>
        <v/>
      </c>
      <c r="E185" s="92"/>
      <c r="F185" s="26"/>
      <c r="G185" s="92"/>
      <c r="H185" s="26"/>
      <c r="I185" s="92"/>
      <c r="J185" s="26"/>
      <c r="K185" s="189" t="str">
        <f t="shared" si="2"/>
        <v xml:space="preserve">  </v>
      </c>
      <c r="L185" s="93"/>
      <c r="M185" s="93"/>
    </row>
    <row r="186" spans="1:13" x14ac:dyDescent="0.25">
      <c r="A186" s="93"/>
      <c r="B186" s="112" t="str">
        <f>IF(BIODATA!A181="","", BIODATA!A181)</f>
        <v/>
      </c>
      <c r="C186" s="110" t="str">
        <f>IF(BIODATA!C181="","", BIODATA!C181)</f>
        <v/>
      </c>
      <c r="D186" s="111" t="str">
        <f>IF(BIODATA!E181="","", BIODATA!E181)</f>
        <v/>
      </c>
      <c r="E186" s="92"/>
      <c r="F186" s="26"/>
      <c r="G186" s="92"/>
      <c r="H186" s="26"/>
      <c r="I186" s="92"/>
      <c r="J186" s="26"/>
      <c r="K186" s="189" t="str">
        <f t="shared" si="2"/>
        <v xml:space="preserve">  </v>
      </c>
      <c r="L186" s="93"/>
      <c r="M186" s="93"/>
    </row>
    <row r="187" spans="1:13" x14ac:dyDescent="0.25">
      <c r="A187" s="93"/>
      <c r="B187" s="112" t="str">
        <f>IF(BIODATA!A182="","", BIODATA!A182)</f>
        <v/>
      </c>
      <c r="C187" s="110" t="str">
        <f>IF(BIODATA!C182="","", BIODATA!C182)</f>
        <v/>
      </c>
      <c r="D187" s="111" t="str">
        <f>IF(BIODATA!E182="","", BIODATA!E182)</f>
        <v/>
      </c>
      <c r="E187" s="92"/>
      <c r="F187" s="26"/>
      <c r="G187" s="92"/>
      <c r="H187" s="26"/>
      <c r="I187" s="92"/>
      <c r="J187" s="26"/>
      <c r="K187" s="189" t="str">
        <f t="shared" si="2"/>
        <v xml:space="preserve">  </v>
      </c>
      <c r="L187" s="93"/>
      <c r="M187" s="93"/>
    </row>
    <row r="188" spans="1:13" x14ac:dyDescent="0.25">
      <c r="A188" s="93"/>
      <c r="B188" s="112" t="str">
        <f>IF(BIODATA!A183="","", BIODATA!A183)</f>
        <v/>
      </c>
      <c r="C188" s="110" t="str">
        <f>IF(BIODATA!C183="","", BIODATA!C183)</f>
        <v/>
      </c>
      <c r="D188" s="111" t="str">
        <f>IF(BIODATA!E183="","", BIODATA!E183)</f>
        <v/>
      </c>
      <c r="E188" s="92"/>
      <c r="F188" s="26"/>
      <c r="G188" s="92"/>
      <c r="H188" s="26"/>
      <c r="I188" s="92"/>
      <c r="J188" s="26"/>
      <c r="K188" s="189" t="str">
        <f t="shared" si="2"/>
        <v xml:space="preserve">  </v>
      </c>
      <c r="L188" s="93"/>
      <c r="M188" s="93"/>
    </row>
    <row r="189" spans="1:13" x14ac:dyDescent="0.25">
      <c r="A189" s="93"/>
      <c r="B189" s="112" t="str">
        <f>IF(BIODATA!A184="","", BIODATA!A184)</f>
        <v/>
      </c>
      <c r="C189" s="110" t="str">
        <f>IF(BIODATA!C184="","", BIODATA!C184)</f>
        <v/>
      </c>
      <c r="D189" s="111" t="str">
        <f>IF(BIODATA!E184="","", BIODATA!E184)</f>
        <v/>
      </c>
      <c r="E189" s="92"/>
      <c r="F189" s="26"/>
      <c r="G189" s="92"/>
      <c r="H189" s="26"/>
      <c r="I189" s="92"/>
      <c r="J189" s="26"/>
      <c r="K189" s="189" t="str">
        <f t="shared" si="2"/>
        <v xml:space="preserve">  </v>
      </c>
      <c r="L189" s="93"/>
      <c r="M189" s="93"/>
    </row>
    <row r="190" spans="1:13" x14ac:dyDescent="0.25">
      <c r="A190" s="93"/>
      <c r="B190" s="112" t="str">
        <f>IF(BIODATA!A185="","", BIODATA!A185)</f>
        <v/>
      </c>
      <c r="C190" s="110" t="str">
        <f>IF(BIODATA!C185="","", BIODATA!C185)</f>
        <v/>
      </c>
      <c r="D190" s="111" t="str">
        <f>IF(BIODATA!E185="","", BIODATA!E185)</f>
        <v/>
      </c>
      <c r="E190" s="92"/>
      <c r="F190" s="26"/>
      <c r="G190" s="92"/>
      <c r="H190" s="26"/>
      <c r="I190" s="92"/>
      <c r="J190" s="26"/>
      <c r="K190" s="189" t="str">
        <f t="shared" si="2"/>
        <v xml:space="preserve">  </v>
      </c>
      <c r="L190" s="93"/>
      <c r="M190" s="93"/>
    </row>
    <row r="191" spans="1:13" x14ac:dyDescent="0.25">
      <c r="A191" s="93"/>
      <c r="B191" s="112" t="str">
        <f>IF(BIODATA!A186="","", BIODATA!A186)</f>
        <v/>
      </c>
      <c r="C191" s="110" t="str">
        <f>IF(BIODATA!C186="","", BIODATA!C186)</f>
        <v/>
      </c>
      <c r="D191" s="111" t="str">
        <f>IF(BIODATA!E186="","", BIODATA!E186)</f>
        <v/>
      </c>
      <c r="E191" s="92"/>
      <c r="F191" s="26"/>
      <c r="G191" s="92"/>
      <c r="H191" s="26"/>
      <c r="I191" s="92"/>
      <c r="J191" s="26"/>
      <c r="K191" s="189" t="str">
        <f t="shared" si="2"/>
        <v xml:space="preserve">  </v>
      </c>
      <c r="L191" s="93"/>
      <c r="M191" s="93"/>
    </row>
    <row r="192" spans="1:13" x14ac:dyDescent="0.25">
      <c r="A192" s="93"/>
      <c r="B192" s="112" t="str">
        <f>IF(BIODATA!A187="","", BIODATA!A187)</f>
        <v/>
      </c>
      <c r="C192" s="110" t="str">
        <f>IF(BIODATA!C187="","", BIODATA!C187)</f>
        <v/>
      </c>
      <c r="D192" s="111" t="str">
        <f>IF(BIODATA!E187="","", BIODATA!E187)</f>
        <v/>
      </c>
      <c r="E192" s="92"/>
      <c r="F192" s="26"/>
      <c r="G192" s="92"/>
      <c r="H192" s="26"/>
      <c r="I192" s="92"/>
      <c r="J192" s="26"/>
      <c r="K192" s="189" t="str">
        <f t="shared" si="2"/>
        <v xml:space="preserve">  </v>
      </c>
      <c r="L192" s="93"/>
      <c r="M192" s="93"/>
    </row>
    <row r="193" spans="1:13" x14ac:dyDescent="0.25">
      <c r="A193" s="93"/>
      <c r="B193" s="112" t="str">
        <f>IF(BIODATA!A188="","", BIODATA!A188)</f>
        <v/>
      </c>
      <c r="C193" s="110" t="str">
        <f>IF(BIODATA!C188="","", BIODATA!C188)</f>
        <v/>
      </c>
      <c r="D193" s="111" t="str">
        <f>IF(BIODATA!E188="","", BIODATA!E188)</f>
        <v/>
      </c>
      <c r="E193" s="92"/>
      <c r="F193" s="26"/>
      <c r="G193" s="92"/>
      <c r="H193" s="26"/>
      <c r="I193" s="92"/>
      <c r="J193" s="26"/>
      <c r="K193" s="189" t="str">
        <f t="shared" si="2"/>
        <v xml:space="preserve">  </v>
      </c>
      <c r="L193" s="93"/>
      <c r="M193" s="93"/>
    </row>
    <row r="194" spans="1:13" x14ac:dyDescent="0.25">
      <c r="A194" s="93"/>
      <c r="B194" s="112" t="str">
        <f>IF(BIODATA!A189="","", BIODATA!A189)</f>
        <v/>
      </c>
      <c r="C194" s="110" t="str">
        <f>IF(BIODATA!C189="","", BIODATA!C189)</f>
        <v/>
      </c>
      <c r="D194" s="111" t="str">
        <f>IF(BIODATA!E189="","", BIODATA!E189)</f>
        <v/>
      </c>
      <c r="E194" s="92"/>
      <c r="F194" s="26"/>
      <c r="G194" s="92"/>
      <c r="H194" s="26"/>
      <c r="I194" s="92"/>
      <c r="J194" s="26"/>
      <c r="K194" s="189" t="str">
        <f t="shared" si="2"/>
        <v xml:space="preserve">  </v>
      </c>
      <c r="L194" s="93"/>
      <c r="M194" s="93"/>
    </row>
    <row r="195" spans="1:13" x14ac:dyDescent="0.25">
      <c r="A195" s="93"/>
      <c r="B195" s="112" t="str">
        <f>IF(BIODATA!A190="","", BIODATA!A190)</f>
        <v/>
      </c>
      <c r="C195" s="110" t="str">
        <f>IF(BIODATA!C190="","", BIODATA!C190)</f>
        <v/>
      </c>
      <c r="D195" s="111" t="str">
        <f>IF(BIODATA!E190="","", BIODATA!E190)</f>
        <v/>
      </c>
      <c r="E195" s="92"/>
      <c r="F195" s="26"/>
      <c r="G195" s="92"/>
      <c r="H195" s="26"/>
      <c r="I195" s="92"/>
      <c r="J195" s="26"/>
      <c r="K195" s="189" t="str">
        <f t="shared" si="2"/>
        <v xml:space="preserve">  </v>
      </c>
      <c r="L195" s="93"/>
      <c r="M195" s="93"/>
    </row>
    <row r="196" spans="1:13" x14ac:dyDescent="0.25">
      <c r="A196" s="93"/>
      <c r="B196" s="112" t="str">
        <f>IF(BIODATA!A191="","", BIODATA!A191)</f>
        <v/>
      </c>
      <c r="C196" s="110" t="str">
        <f>IF(BIODATA!C191="","", BIODATA!C191)</f>
        <v/>
      </c>
      <c r="D196" s="111" t="str">
        <f>IF(BIODATA!E191="","", BIODATA!E191)</f>
        <v/>
      </c>
      <c r="E196" s="92"/>
      <c r="F196" s="26"/>
      <c r="G196" s="92"/>
      <c r="H196" s="26"/>
      <c r="I196" s="92"/>
      <c r="J196" s="26"/>
      <c r="K196" s="189" t="str">
        <f t="shared" si="2"/>
        <v xml:space="preserve">  </v>
      </c>
      <c r="L196" s="93"/>
      <c r="M196" s="93"/>
    </row>
    <row r="197" spans="1:13" x14ac:dyDescent="0.25">
      <c r="A197" s="93"/>
      <c r="B197" s="112" t="str">
        <f>IF(BIODATA!A192="","", BIODATA!A192)</f>
        <v/>
      </c>
      <c r="C197" s="110" t="str">
        <f>IF(BIODATA!C192="","", BIODATA!C192)</f>
        <v/>
      </c>
      <c r="D197" s="111" t="str">
        <f>IF(BIODATA!E192="","", BIODATA!E192)</f>
        <v/>
      </c>
      <c r="E197" s="92"/>
      <c r="F197" s="26"/>
      <c r="G197" s="92"/>
      <c r="H197" s="26"/>
      <c r="I197" s="92"/>
      <c r="J197" s="26"/>
      <c r="K197" s="189" t="str">
        <f t="shared" si="2"/>
        <v xml:space="preserve">  </v>
      </c>
      <c r="L197" s="93"/>
      <c r="M197" s="93"/>
    </row>
    <row r="198" spans="1:13" x14ac:dyDescent="0.25">
      <c r="A198" s="93"/>
      <c r="B198" s="112" t="str">
        <f>IF(BIODATA!A193="","", BIODATA!A193)</f>
        <v/>
      </c>
      <c r="C198" s="110" t="str">
        <f>IF(BIODATA!C193="","", BIODATA!C193)</f>
        <v/>
      </c>
      <c r="D198" s="111" t="str">
        <f>IF(BIODATA!E193="","", BIODATA!E193)</f>
        <v/>
      </c>
      <c r="E198" s="92"/>
      <c r="F198" s="26"/>
      <c r="G198" s="92"/>
      <c r="H198" s="26"/>
      <c r="I198" s="92"/>
      <c r="J198" s="26"/>
      <c r="K198" s="189" t="str">
        <f t="shared" si="2"/>
        <v xml:space="preserve">  </v>
      </c>
      <c r="L198" s="93"/>
      <c r="M198" s="93"/>
    </row>
    <row r="199" spans="1:13" x14ac:dyDescent="0.25">
      <c r="A199" s="93"/>
      <c r="B199" s="112" t="str">
        <f>IF(BIODATA!A194="","", BIODATA!A194)</f>
        <v/>
      </c>
      <c r="C199" s="110" t="str">
        <f>IF(BIODATA!C194="","", BIODATA!C194)</f>
        <v/>
      </c>
      <c r="D199" s="111" t="str">
        <f>IF(BIODATA!E194="","", BIODATA!E194)</f>
        <v/>
      </c>
      <c r="E199" s="92"/>
      <c r="F199" s="26"/>
      <c r="G199" s="92"/>
      <c r="H199" s="26"/>
      <c r="I199" s="92"/>
      <c r="J199" s="26"/>
      <c r="K199" s="189" t="str">
        <f t="shared" si="2"/>
        <v xml:space="preserve">  </v>
      </c>
      <c r="L199" s="93"/>
      <c r="M199" s="93"/>
    </row>
    <row r="200" spans="1:13" x14ac:dyDescent="0.25">
      <c r="A200" s="93"/>
      <c r="B200" s="112" t="str">
        <f>IF(BIODATA!A195="","", BIODATA!A195)</f>
        <v/>
      </c>
      <c r="C200" s="110" t="str">
        <f>IF(BIODATA!C195="","", BIODATA!C195)</f>
        <v/>
      </c>
      <c r="D200" s="111" t="str">
        <f>IF(BIODATA!E195="","", BIODATA!E195)</f>
        <v/>
      </c>
      <c r="E200" s="92"/>
      <c r="F200" s="26"/>
      <c r="G200" s="92"/>
      <c r="H200" s="26"/>
      <c r="I200" s="92"/>
      <c r="J200" s="26"/>
      <c r="K200" s="189" t="str">
        <f t="shared" si="2"/>
        <v xml:space="preserve">  </v>
      </c>
      <c r="L200" s="93"/>
      <c r="M200" s="93"/>
    </row>
    <row r="201" spans="1:13" x14ac:dyDescent="0.25">
      <c r="A201" s="93"/>
      <c r="B201" s="112" t="str">
        <f>IF(BIODATA!A196="","", BIODATA!A196)</f>
        <v/>
      </c>
      <c r="C201" s="110" t="str">
        <f>IF(BIODATA!C196="","", BIODATA!C196)</f>
        <v/>
      </c>
      <c r="D201" s="111" t="str">
        <f>IF(BIODATA!E196="","", BIODATA!E196)</f>
        <v/>
      </c>
      <c r="E201" s="92"/>
      <c r="F201" s="26"/>
      <c r="G201" s="92"/>
      <c r="H201" s="26"/>
      <c r="I201" s="92"/>
      <c r="J201" s="26"/>
      <c r="K201" s="189" t="str">
        <f t="shared" si="2"/>
        <v xml:space="preserve">  </v>
      </c>
      <c r="L201" s="93"/>
      <c r="M201" s="93"/>
    </row>
    <row r="202" spans="1:13" x14ac:dyDescent="0.25">
      <c r="A202" s="93"/>
      <c r="B202" s="112" t="str">
        <f>IF(BIODATA!A197="","", BIODATA!A197)</f>
        <v/>
      </c>
      <c r="C202" s="110" t="str">
        <f>IF(BIODATA!C197="","", BIODATA!C197)</f>
        <v/>
      </c>
      <c r="D202" s="111" t="str">
        <f>IF(BIODATA!E197="","", BIODATA!E197)</f>
        <v/>
      </c>
      <c r="E202" s="92"/>
      <c r="F202" s="26"/>
      <c r="G202" s="92"/>
      <c r="H202" s="26"/>
      <c r="I202" s="92"/>
      <c r="J202" s="26"/>
      <c r="K202" s="189" t="str">
        <f t="shared" si="2"/>
        <v xml:space="preserve">  </v>
      </c>
      <c r="L202" s="93"/>
      <c r="M202" s="93"/>
    </row>
    <row r="203" spans="1:13" x14ac:dyDescent="0.25">
      <c r="A203" s="93"/>
      <c r="B203" s="112" t="str">
        <f>IF(BIODATA!A198="","", BIODATA!A198)</f>
        <v/>
      </c>
      <c r="C203" s="110" t="str">
        <f>IF(BIODATA!C198="","", BIODATA!C198)</f>
        <v/>
      </c>
      <c r="D203" s="111" t="str">
        <f>IF(BIODATA!E198="","", BIODATA!E198)</f>
        <v/>
      </c>
      <c r="E203" s="92"/>
      <c r="F203" s="26"/>
      <c r="G203" s="92"/>
      <c r="H203" s="26"/>
      <c r="I203" s="92"/>
      <c r="J203" s="26"/>
      <c r="K203" s="189" t="str">
        <f t="shared" si="2"/>
        <v xml:space="preserve">  </v>
      </c>
      <c r="L203" s="93"/>
      <c r="M203" s="93"/>
    </row>
    <row r="204" spans="1:13" x14ac:dyDescent="0.25">
      <c r="A204" s="93"/>
      <c r="B204" s="112" t="str">
        <f>IF(BIODATA!A199="","", BIODATA!A199)</f>
        <v/>
      </c>
      <c r="C204" s="110" t="str">
        <f>IF(BIODATA!C199="","", BIODATA!C199)</f>
        <v/>
      </c>
      <c r="D204" s="111" t="str">
        <f>IF(BIODATA!E199="","", BIODATA!E199)</f>
        <v/>
      </c>
      <c r="E204" s="92"/>
      <c r="F204" s="26"/>
      <c r="G204" s="92"/>
      <c r="H204" s="26"/>
      <c r="I204" s="92"/>
      <c r="J204" s="26"/>
      <c r="K204" s="189" t="str">
        <f t="shared" ref="K204:K209" si="3">IFERROR(AVERAGE(E204:J204),"  ")</f>
        <v xml:space="preserve">  </v>
      </c>
      <c r="L204" s="93"/>
      <c r="M204" s="93"/>
    </row>
    <row r="205" spans="1:13" x14ac:dyDescent="0.25">
      <c r="A205" s="93"/>
      <c r="B205" s="112" t="str">
        <f>IF(BIODATA!A200="","", BIODATA!A200)</f>
        <v/>
      </c>
      <c r="C205" s="110" t="str">
        <f>IF(BIODATA!C200="","", BIODATA!C200)</f>
        <v/>
      </c>
      <c r="D205" s="111" t="str">
        <f>IF(BIODATA!E200="","", BIODATA!E200)</f>
        <v/>
      </c>
      <c r="E205" s="92"/>
      <c r="F205" s="26"/>
      <c r="G205" s="92"/>
      <c r="H205" s="26"/>
      <c r="I205" s="92"/>
      <c r="J205" s="26"/>
      <c r="K205" s="189" t="str">
        <f t="shared" si="3"/>
        <v xml:space="preserve">  </v>
      </c>
      <c r="L205" s="93"/>
      <c r="M205" s="93"/>
    </row>
    <row r="206" spans="1:13" x14ac:dyDescent="0.25">
      <c r="A206" s="93"/>
      <c r="B206" s="112" t="str">
        <f>IF(BIODATA!A201="","", BIODATA!A201)</f>
        <v/>
      </c>
      <c r="C206" s="110" t="str">
        <f>IF(BIODATA!C201="","", BIODATA!C201)</f>
        <v/>
      </c>
      <c r="D206" s="111" t="str">
        <f>IF(BIODATA!E201="","", BIODATA!E201)</f>
        <v/>
      </c>
      <c r="E206" s="92"/>
      <c r="F206" s="26"/>
      <c r="G206" s="92"/>
      <c r="H206" s="26"/>
      <c r="I206" s="92"/>
      <c r="J206" s="26"/>
      <c r="K206" s="189" t="str">
        <f t="shared" si="3"/>
        <v xml:space="preserve">  </v>
      </c>
      <c r="L206" s="93"/>
      <c r="M206" s="93"/>
    </row>
    <row r="207" spans="1:13" x14ac:dyDescent="0.25">
      <c r="A207" s="93"/>
      <c r="B207" s="112" t="str">
        <f>IF(BIODATA!A202="","", BIODATA!A202)</f>
        <v/>
      </c>
      <c r="C207" s="110" t="str">
        <f>IF(BIODATA!C202="","", BIODATA!C202)</f>
        <v/>
      </c>
      <c r="D207" s="111" t="str">
        <f>IF(BIODATA!E202="","", BIODATA!E202)</f>
        <v/>
      </c>
      <c r="E207" s="92"/>
      <c r="F207" s="26"/>
      <c r="G207" s="92"/>
      <c r="H207" s="26"/>
      <c r="I207" s="92"/>
      <c r="J207" s="26"/>
      <c r="K207" s="189" t="str">
        <f t="shared" si="3"/>
        <v xml:space="preserve">  </v>
      </c>
      <c r="L207" s="93"/>
      <c r="M207" s="93"/>
    </row>
    <row r="208" spans="1:13" x14ac:dyDescent="0.25">
      <c r="A208" s="93"/>
      <c r="B208" s="112" t="str">
        <f>IF(BIODATA!A203="","", BIODATA!A203)</f>
        <v/>
      </c>
      <c r="C208" s="110" t="str">
        <f>IF(BIODATA!C203="","", BIODATA!C203)</f>
        <v/>
      </c>
      <c r="D208" s="111" t="str">
        <f>IF(BIODATA!E203="","", BIODATA!E203)</f>
        <v/>
      </c>
      <c r="E208" s="92"/>
      <c r="F208" s="26"/>
      <c r="G208" s="92"/>
      <c r="H208" s="26"/>
      <c r="I208" s="92"/>
      <c r="J208" s="26"/>
      <c r="K208" s="189" t="str">
        <f t="shared" si="3"/>
        <v xml:space="preserve">  </v>
      </c>
      <c r="L208" s="93"/>
      <c r="M208" s="93"/>
    </row>
    <row r="209" spans="1:13" x14ac:dyDescent="0.25">
      <c r="A209" s="93"/>
      <c r="B209" s="112" t="str">
        <f>IF(BIODATA!A204="","", BIODATA!A204)</f>
        <v/>
      </c>
      <c r="C209" s="110" t="str">
        <f>IF(BIODATA!C204="","", BIODATA!C204)</f>
        <v/>
      </c>
      <c r="D209" s="111" t="str">
        <f>IF(BIODATA!E204="","", BIODATA!E204)</f>
        <v/>
      </c>
      <c r="E209" s="92"/>
      <c r="F209" s="26"/>
      <c r="G209" s="92"/>
      <c r="H209" s="26"/>
      <c r="I209" s="92"/>
      <c r="J209" s="26"/>
      <c r="K209" s="189" t="str">
        <f t="shared" si="3"/>
        <v xml:space="preserve">  </v>
      </c>
      <c r="L209" s="93"/>
      <c r="M209" s="93"/>
    </row>
    <row r="210" spans="1:13" x14ac:dyDescent="0.25">
      <c r="A210" s="93"/>
      <c r="B210" s="112" t="str">
        <f>IF(BIODATA!A205="","", BIODATA!A205)</f>
        <v/>
      </c>
      <c r="C210" s="110" t="str">
        <f>IF(BIODATA!C205="","", BIODATA!C205)</f>
        <v/>
      </c>
      <c r="D210" s="111" t="str">
        <f>IF(BIODATA!E205="","", BIODATA!E205)</f>
        <v/>
      </c>
      <c r="E210" s="92"/>
      <c r="F210" s="26"/>
      <c r="G210" s="92"/>
      <c r="H210" s="26"/>
      <c r="I210" s="92"/>
      <c r="J210" s="26"/>
      <c r="K210" s="189" t="str">
        <f>IFERROR(AVERAGE(E210:J210),"  ")</f>
        <v xml:space="preserve">  </v>
      </c>
      <c r="L210" s="93"/>
      <c r="M210" s="93"/>
    </row>
    <row r="211" spans="1:13" x14ac:dyDescent="0.25">
      <c r="A211" s="93"/>
      <c r="B211" s="98"/>
      <c r="C211" s="98"/>
      <c r="D211" s="93"/>
      <c r="E211" s="98"/>
      <c r="F211" s="98"/>
      <c r="G211" s="98"/>
      <c r="H211" s="98"/>
      <c r="I211" s="98"/>
      <c r="J211" s="98"/>
      <c r="K211" s="98"/>
      <c r="L211" s="93"/>
      <c r="M211" s="93"/>
    </row>
    <row r="212" spans="1:13" x14ac:dyDescent="0.25">
      <c r="A212" s="93"/>
      <c r="B212" s="98"/>
      <c r="C212" s="98"/>
      <c r="D212" s="93"/>
      <c r="E212" s="98"/>
      <c r="F212" s="98"/>
      <c r="G212" s="98"/>
      <c r="H212" s="98"/>
      <c r="I212" s="177" t="s">
        <v>129</v>
      </c>
      <c r="J212" s="98"/>
      <c r="K212" s="98"/>
      <c r="L212" s="93"/>
      <c r="M212" s="93"/>
    </row>
    <row r="213" spans="1:13" x14ac:dyDescent="0.25">
      <c r="A213" s="93"/>
      <c r="B213" s="98"/>
      <c r="C213" s="98"/>
      <c r="D213" s="93"/>
      <c r="E213" s="98"/>
      <c r="F213" s="98"/>
      <c r="G213" s="98"/>
      <c r="H213" s="98"/>
      <c r="I213" s="98"/>
      <c r="J213" s="98"/>
      <c r="K213" s="98"/>
      <c r="L213" s="93"/>
      <c r="M213" s="93"/>
    </row>
    <row r="214" spans="1:13" x14ac:dyDescent="0.25">
      <c r="A214" s="93"/>
      <c r="B214" s="98"/>
      <c r="C214" s="98"/>
      <c r="D214" s="93"/>
      <c r="E214" s="98"/>
      <c r="F214" s="98"/>
      <c r="G214" s="98"/>
      <c r="H214" s="98"/>
      <c r="I214" s="98"/>
      <c r="J214" s="98"/>
      <c r="K214" s="98"/>
      <c r="L214" s="93"/>
      <c r="M214" s="93"/>
    </row>
    <row r="215" spans="1:13" x14ac:dyDescent="0.25">
      <c r="A215" s="93"/>
      <c r="B215" s="98"/>
      <c r="C215" s="98"/>
      <c r="D215" s="93"/>
      <c r="E215" s="98"/>
      <c r="F215" s="98"/>
      <c r="G215" s="98"/>
      <c r="H215" s="98"/>
      <c r="I215" s="98"/>
      <c r="J215" s="98"/>
      <c r="K215" s="98"/>
      <c r="L215" s="93"/>
      <c r="M215" s="93"/>
    </row>
  </sheetData>
  <sheetProtection algorithmName="SHA-512" hashValue="MyfmWuy/ghkmaUdZoae23WSRQFsHWDHGjYG+Tv+HdbXea9mVxWVpnyziMVXG05MwGfxOVgh/OZz9u61T2St+/g==" saltValue="U2glQ6abCpHGSBzvux/FFQ==" spinCount="100000" sheet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4" name="Group Box 2">
              <controlPr defaultSize="0" autoFill="0" autoPict="0">
                <anchor moveWithCells="1">
                  <from>
                    <xdr:col>7</xdr:col>
                    <xdr:colOff>438150</xdr:colOff>
                    <xdr:row>1</xdr:row>
                    <xdr:rowOff>28575</xdr:rowOff>
                  </from>
                  <to>
                    <xdr:col>8</xdr:col>
                    <xdr:colOff>514350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28</vt:i4>
      </vt:variant>
      <vt:variant>
        <vt:lpstr>Named Ranges</vt:lpstr>
      </vt:variant>
      <vt:variant>
        <vt:i4>9</vt:i4>
      </vt:variant>
    </vt:vector>
  </HeadingPairs>
  <TitlesOfParts>
    <vt:vector size="37" baseType="lpstr">
      <vt:lpstr>MENU</vt:lpstr>
      <vt:lpstr>BIODATA</vt:lpstr>
      <vt:lpstr>I NILAI RAPOR</vt:lpstr>
      <vt:lpstr>I NILAI SEKOLAH</vt:lpstr>
      <vt:lpstr>I NILAI UN</vt:lpstr>
      <vt:lpstr>REKAP</vt:lpstr>
      <vt:lpstr>Cetak</vt:lpstr>
      <vt:lpstr>Aa</vt:lpstr>
      <vt:lpstr>Ab</vt:lpstr>
      <vt:lpstr>Ac</vt:lpstr>
      <vt:lpstr>Ad</vt:lpstr>
      <vt:lpstr>A2</vt:lpstr>
      <vt:lpstr>A3</vt:lpstr>
      <vt:lpstr>A4</vt:lpstr>
      <vt:lpstr>A5</vt:lpstr>
      <vt:lpstr>A6</vt:lpstr>
      <vt:lpstr>A7</vt:lpstr>
      <vt:lpstr>B1</vt:lpstr>
      <vt:lpstr>B2</vt:lpstr>
      <vt:lpstr>B3</vt:lpstr>
      <vt:lpstr>C1</vt:lpstr>
      <vt:lpstr>C2</vt:lpstr>
      <vt:lpstr>C3</vt:lpstr>
      <vt:lpstr>C4</vt:lpstr>
      <vt:lpstr>C5</vt:lpstr>
      <vt:lpstr>C6</vt:lpstr>
      <vt:lpstr>D1</vt:lpstr>
      <vt:lpstr>D2</vt:lpstr>
      <vt:lpstr>BIODATA</vt:lpstr>
      <vt:lpstr>cari</vt:lpstr>
      <vt:lpstr>DATABIODATA</vt:lpstr>
      <vt:lpstr>DATALEGER</vt:lpstr>
      <vt:lpstr>DATAUN</vt:lpstr>
      <vt:lpstr>N.RAPOR</vt:lpstr>
      <vt:lpstr>Cetak!Print_Area</vt:lpstr>
      <vt:lpstr>R.UN</vt:lpstr>
      <vt:lpstr>USBN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Maulidaini, S.Pd.I</dc:creator>
  <cp:lastModifiedBy>Windows User</cp:lastModifiedBy>
  <cp:lastPrinted>2018-05-05T19:22:26Z</cp:lastPrinted>
  <dcterms:created xsi:type="dcterms:W3CDTF">2017-05-12T06:09:00Z</dcterms:created>
  <dcterms:modified xsi:type="dcterms:W3CDTF">2018-05-05T21:18:13Z</dcterms:modified>
  <cp:version>Versi.1.0</cp:version>
</cp:coreProperties>
</file>